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commentsmeta2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ece Aqui" sheetId="1" r:id="rId4"/>
    <sheet state="visible" name="Empresas" sheetId="2" r:id="rId5"/>
    <sheet state="visible" name="Contatos" sheetId="3" r:id="rId6"/>
    <sheet state="visible" name="Oportunidades" sheetId="4" r:id="rId7"/>
    <sheet state="visible" name="Interações" sheetId="5" r:id="rId8"/>
    <sheet state="visible" name="Dashboard" sheetId="6" r:id="rId9"/>
    <sheet state="visible" name="Calculations" sheetId="7" r:id="rId10"/>
    <sheet state="visible" name="Menus Suspensos" sheetId="8" r:id="rId11"/>
  </sheets>
  <definedNames>
    <definedName hidden="1" localSheetId="1" name="_xlnm._FilterDatabase">Empresas!$B$4:$M$500</definedName>
    <definedName hidden="1" localSheetId="2" name="_xlnm._FilterDatabase">Contatos!$B$4:$O$500</definedName>
    <definedName hidden="1" localSheetId="3" name="_xlnm._FilterDatabase">Oportunidades!$B$4:$M$500</definedName>
    <definedName hidden="1" localSheetId="4" name="_xlnm._FilterDatabase">'Interações'!$B$4:$H$104</definedName>
    <definedName hidden="1" localSheetId="7" name="_xlnm._FilterDatabase">'Menus Suspensos'!$B$4:$J$31</definedName>
  </definedNames>
  <calcPr/>
  <extLst>
    <ext uri="GoogleSheetsCustomDataVersion2">
      <go:sheetsCustomData xmlns:go="http://customooxmlschemas.google.com/" r:id="rId12" roundtripDataChecksum="ljx7eu4fmfrl9fXooqmZy3iOSGbszdIoKSJdLojV58I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4">
      <text>
        <t xml:space="preserve">======
ID#AAABDmvohiQ
    (2024-01-03 21:53:06)
The dropdowns here feed from the organizations listed in the Organizations tab (Name column)</t>
      </text>
    </comment>
  </commentList>
  <extLst>
    <ext uri="GoogleSheetsCustomDataVersion2">
      <go:sheetsCustomData xmlns:go="http://customooxmlschemas.google.com/" r:id="rId1" roundtripDataSignature="AMtx7mhDGE1zWd9sTVu/269XKYkMeQKpAA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10">
      <text>
        <t xml:space="preserve">======
ID#AAABGHzaGZA
Gabriel Larpin    (2024-02-07 13:06:14)
Olá Weslley, tudo bem? Fiquei confuso sobre dois itens das tabelas:
- Na legenda vertical com datas antigas, acredito que precise ser substituído por uma escala numérica
- Na legenda horizontal, me parece que a ideia é colocar o último dia do mês, ou apenas o mês. Vi que nas tabelas originais também está assim, por isso fiquei em dúvida.
------
ID#AAABF7uJ1Xk
Weslley Leal    (2024-02-07 16:17:30)
@gabriel_larpin@hotmail.com, também fiquei na dúvida sobre esses pontos. Por isso, estou marcando a @rcurvelo@hubspot.com aqui para nos auxiliar, assim que possível, por favor, para alinharmos esse material. 
PSC @cristiana.starling@rockcontent.com
------
ID#AAABGLDYV38
Cristiana Starling    (2024-02-08 11:00:29)
@ramirez.santos@rockcontent.com te marcando aqui para acompanhamento durante minhas férias
------
ID#AAABGP_MpdA
Rakky Curvelo    (2024-02-12 14:00:40)
Pessoal, vamos lá: 
- Legenda vertical: sim, podemos substituir por uma escala numérica por favor. Acho que deu algum erro na conversão do arquivo traduzido de .xls para Google Sheets. 
- Legenda horizontal. Favor seguir apenas com o mês. 
Muito obrigada!
------
ID#AAABGbF9ah4
Ramirez Santos    (2024-02-15 12:47:54)
@gablarpin@gmail.com a resposta de que precisava.
------
ID#AAABGoGoCMA
Gabriel Larpin    (2024-02-15 13:51:34)
Obrigado Ramirez! Já alterei as legendas (para o mês, mantive o último dia do mês, o erro era porque as datas estavam no formato norteamericano). Estou finalizando a auditoria e fazendo alguns ajustes finos. Entrego hoje. Grande abraço!</t>
      </text>
    </comment>
  </commentList>
  <extLst>
    <ext uri="GoogleSheetsCustomDataVersion2">
      <go:sheetsCustomData xmlns:go="http://customooxmlschemas.google.com/" r:id="rId1" roundtripDataSignature="AMtx7miE6UtHxs8AIZ9C5Bs+ZIUpAGKwjg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8">
      <text>
        <t xml:space="preserve">======
ID#AAABGlytGck
Gabriel Larpin    (2024-02-15 20:08:38)
Weslley e Rakky, aqui acredito que seja necessário atualizar as fórmulas. Não consegui identificá-las no template em inglês deixado como modelo. Fiz o download do template no site da HubSpot em inglês, mas na versão para download não aparece a aba Calculations, então não sei de que forma seria possível atualizar. Posso deixar na mão de vocês? Muito obrigado!</t>
      </text>
    </comment>
  </commentList>
  <extLst>
    <ext uri="GoogleSheetsCustomDataVersion2">
      <go:sheetsCustomData xmlns:go="http://customooxmlschemas.google.com/" r:id="rId1" roundtripDataSignature="AMtx7mgJcHVmTOvHvol8x8Zj+h34tJHv9g=="/>
    </ext>
  </extLst>
</comments>
</file>

<file path=xl/sharedStrings.xml><?xml version="1.0" encoding="utf-8"?>
<sst xmlns="http://schemas.openxmlformats.org/spreadsheetml/2006/main" count="1008" uniqueCount="398">
  <si>
    <t>Ferramenta de Mini CRM</t>
  </si>
  <si>
    <t xml:space="preserve">Manter seu processo de marketing organizado é fundamental para um esforço de vendas bem-sucedido. Por isso, muitas equipes recorrem ao </t>
  </si>
  <si>
    <t xml:space="preserve">moderno sistema de CRM da HubSpot para atender melhor seus clientes. Se seu time ainda não está considerando um sistema de CRM completo, </t>
  </si>
  <si>
    <t>nossa ferramenta de Mini CRM é perfeita para organizar suas vendas desde já. Basta seguir as instruções abaixo para preencher os dados</t>
  </si>
  <si>
    <t>e usar a planilha "Dashboard" para acompanhar o progresso. Sinta-se à vontade para personalizar este modelo com sua própria marca e logotipo.</t>
  </si>
  <si>
    <t>Como utilizar esta ferramenta</t>
  </si>
  <si>
    <t xml:space="preserve">Personalize cada planilha para adaptá-la ao seu processo de vendas. Você pode definir os nomes 
</t>
  </si>
  <si>
    <t>dos seus gerentes de conta, diferenciar cada etapa do seu pipeline, entre outros elementos personalizáveis.</t>
  </si>
  <si>
    <t>Preencha as abas de Empresas, Contatos, Oportunidades e Interações — e claro, lembre-se de mantê-las atualizadas!</t>
  </si>
  <si>
    <t xml:space="preserve">Por exemplo, se a sua equipe enviar novas comunicações para potenciais clientes, registre-as na aba de Interações. </t>
  </si>
  <si>
    <t>Se você tiver um novo contato, insira as informações dessa empresa e do ponto de contato nas abas de Empresas e Contatos.</t>
  </si>
  <si>
    <t>Acompanhe o progresso da sua equipe usando a aba Dashboard.</t>
  </si>
  <si>
    <t>Nela, você pode ver seu pipeline de vendas e outras estatísticas úteis.</t>
  </si>
  <si>
    <t>Por que monitorar todas essas informações?</t>
  </si>
  <si>
    <t>Empresas e Contatos</t>
  </si>
  <si>
    <t>Ao centralizar as informações dos seus contatos e respectivas empresas,</t>
  </si>
  <si>
    <t>você agiliza o trabalho da equipe que vai entrar em contato com os leads e clientes.</t>
  </si>
  <si>
    <t>Oportunidades</t>
  </si>
  <si>
    <t xml:space="preserve">Cada oportunidade deve ter sua própria entrada. Dessa forma, você consegue monitorar o potencial de futuros negócios, </t>
  </si>
  <si>
    <t>avaliar seu funil de vendas e calcular a taxa de sucesso da sua equipe.</t>
  </si>
  <si>
    <t>Interações</t>
  </si>
  <si>
    <t xml:space="preserve">Registrar as interações com seus leads e clientes ajuda a medir o esforço feito em cada processo venda. </t>
  </si>
  <si>
    <t>Assim, sua equipe pode otimizar o trabalho, replicando e adaptando as abordagens mais bem-sucedidas.</t>
  </si>
  <si>
    <t>Agradecimento</t>
  </si>
  <si>
    <t xml:space="preserve">Gostaríamos de manisfestar o nosso agradecimento especial aos seguintes ilustradores pelos seus ícones:
</t>
  </si>
  <si>
    <t>Nome do ícone</t>
  </si>
  <si>
    <t>Autor</t>
  </si>
  <si>
    <t>Fonte, Licença</t>
  </si>
  <si>
    <t>"Company"</t>
  </si>
  <si>
    <t>de www.flaticon.com, licenciado por CC 3.0 BY</t>
  </si>
  <si>
    <t>"Avatar"</t>
  </si>
  <si>
    <t>de www.flaticon.com, licenciado porCC 3.0 BY</t>
  </si>
  <si>
    <t>"Handshake"</t>
  </si>
  <si>
    <t>"Phone Call"</t>
  </si>
  <si>
    <t>"List"</t>
  </si>
  <si>
    <t xml:space="preserve">         Empresas</t>
  </si>
  <si>
    <t>Instruções:</t>
  </si>
  <si>
    <t xml:space="preserve">Insira suas Empresas na tabela abaixo. Uma Empresa pode ser qualquer negócio, agência governamental, organização sem fins lucrativos ou qualquer outro grupo com o qual você esteja fazendo negócios ou buscando Oportunidades. Você pode categorizar suas empresas selecionando etiquetas nos menus suspensos. Para configurar esses menus, basta acessar a aba Menus Suspensos.
</t>
  </si>
  <si>
    <t>x</t>
  </si>
  <si>
    <t>Prioridade</t>
  </si>
  <si>
    <t>Nome</t>
  </si>
  <si>
    <t>Tipo</t>
  </si>
  <si>
    <t>Gerente de conta</t>
  </si>
  <si>
    <t>Site</t>
  </si>
  <si>
    <t>LinkedIn</t>
  </si>
  <si>
    <t>Telefone</t>
  </si>
  <si>
    <t>Endereço</t>
  </si>
  <si>
    <t>Cidade</t>
  </si>
  <si>
    <t>Estado</t>
  </si>
  <si>
    <t>CEP</t>
  </si>
  <si>
    <t>Notas</t>
  </si>
  <si>
    <t>A</t>
  </si>
  <si>
    <t>AstroJogos Pro Ltda.</t>
  </si>
  <si>
    <t>Cliente</t>
  </si>
  <si>
    <t>Igor Fernandes</t>
  </si>
  <si>
    <t>www.astrojogospro.com.br</t>
  </si>
  <si>
    <t>www.linkedin.com/company/astrojogospro</t>
  </si>
  <si>
    <t>(11) 3230-0001</t>
  </si>
  <si>
    <t>Rua das Palmeiras, 394</t>
  </si>
  <si>
    <t>São Paulo</t>
  </si>
  <si>
    <t>AL</t>
  </si>
  <si>
    <t>AutoPeças Brasil S.A.</t>
  </si>
  <si>
    <t>Lead</t>
  </si>
  <si>
    <t>Alice Fontes</t>
  </si>
  <si>
    <t>www.autopecasbrasil.com.br</t>
  </si>
  <si>
    <t>www.linkedin.com/company/autopecasbrasil</t>
  </si>
  <si>
    <t>(21) 3242-0002</t>
  </si>
  <si>
    <t>Avenida dos Flamboyants, 34</t>
  </si>
  <si>
    <t>Rio de Janeiro</t>
  </si>
  <si>
    <t>RJ</t>
  </si>
  <si>
    <t>A+</t>
  </si>
  <si>
    <t>BioIngredientes Ltda.</t>
  </si>
  <si>
    <t>Sandra Vieira</t>
  </si>
  <si>
    <t>www.bioingredientes.com.br</t>
  </si>
  <si>
    <t>www.linkedin.com/company/bioingredientes</t>
  </si>
  <si>
    <t>(31) 3253-0003</t>
  </si>
  <si>
    <t>Travessa do Imperador, 494</t>
  </si>
  <si>
    <t>Porto Alegre</t>
  </si>
  <si>
    <t>RS</t>
  </si>
  <si>
    <t>TecnoLogix Soluções S.A.</t>
  </si>
  <si>
    <t>Henrique Cardoso</t>
  </si>
  <si>
    <t>www.tecnologixsolucoes.com.br</t>
  </si>
  <si>
    <t>www.linkedin.com/company/tecnologixsolucoes</t>
  </si>
  <si>
    <t>(41) 3264-0004</t>
  </si>
  <si>
    <t>Rua Monteiro Lobato, 8803</t>
  </si>
  <si>
    <t>Vila Velha</t>
  </si>
  <si>
    <t>ES</t>
  </si>
  <si>
    <t>ÁudioMax Entretenimento Ltda.</t>
  </si>
  <si>
    <t>www.audiomaxentretenimento.com.br</t>
  </si>
  <si>
    <t>www.linkedin.com/company/audiomaxentretenimento</t>
  </si>
  <si>
    <t>(51) 3275-0005</t>
  </si>
  <si>
    <t>Avenida Castelo Branco, 990</t>
  </si>
  <si>
    <t>Salvador</t>
  </si>
  <si>
    <t>BA</t>
  </si>
  <si>
    <t>ExecTop Recrutamento S.A.</t>
  </si>
  <si>
    <t>Outro</t>
  </si>
  <si>
    <t>www.exectoprecrutamento.com.br</t>
  </si>
  <si>
    <t>www.linkedin.com/company/exectoprecrutamento</t>
  </si>
  <si>
    <t>(61) 3286-0006</t>
  </si>
  <si>
    <t>Rua Velha, 742</t>
  </si>
  <si>
    <t>Miguel Pereira</t>
  </si>
  <si>
    <t>B</t>
  </si>
  <si>
    <t>Finanfácil Serviços Financeiros Ltda.</t>
  </si>
  <si>
    <t>www.financafacilfinanceira.com.br</t>
  </si>
  <si>
    <t>www.linkedin.com/company/financafacilfinanceira</t>
  </si>
  <si>
    <t>(71) 3297-0007</t>
  </si>
  <si>
    <t>Alameda dos Maracatus, 311</t>
  </si>
  <si>
    <t>Blumenau</t>
  </si>
  <si>
    <t>SC</t>
  </si>
  <si>
    <t>Banco Primaz S.A.</t>
  </si>
  <si>
    <t>www.bancoprimaz.com.br</t>
  </si>
  <si>
    <t>www.linkedin.com/company/bancoprimaz</t>
  </si>
  <si>
    <t>(81) 3308-0008</t>
  </si>
  <si>
    <t>Avenida Marginal, 8192</t>
  </si>
  <si>
    <t>Macaé</t>
  </si>
  <si>
    <t>Genética Avançada Ltda.</t>
  </si>
  <si>
    <t>Evandro Souza</t>
  </si>
  <si>
    <t>www.geneticaavancada.com.br</t>
  </si>
  <si>
    <t>www.linkedin.com/company/geneticaavancada</t>
  </si>
  <si>
    <t>(91) 3319-0009</t>
  </si>
  <si>
    <t>Rua dos Palmares, 872</t>
  </si>
  <si>
    <t>Maricá</t>
  </si>
  <si>
    <t>Casanova Imóveis Ltda.</t>
  </si>
  <si>
    <t>www.casanovaimoveis.com.br</t>
  </si>
  <si>
    <t>www.linkedin.com/company/casanovaimoveis</t>
  </si>
  <si>
    <t>(19) 3320-0010</t>
  </si>
  <si>
    <t>Travessa dos Cedros, 401</t>
  </si>
  <si>
    <t>Multivisão Entretenimento S.A.</t>
  </si>
  <si>
    <t>www.multivisaoentretenimento.com.br</t>
  </si>
  <si>
    <t>www.linkedin.com/company/multivisaoentretenimento</t>
  </si>
  <si>
    <t>(27) 3321-0011</t>
  </si>
  <si>
    <t>Rua dos Cruzamentos, 929</t>
  </si>
  <si>
    <t>Soluções Ômega Ltda.</t>
  </si>
  <si>
    <t>www.solucoesomega.com.br</t>
  </si>
  <si>
    <t>www.linkedin.com/company/solucoesomega</t>
  </si>
  <si>
    <t>(17) 3322-0012</t>
  </si>
  <si>
    <t>Avenida Cleveland, 921</t>
  </si>
  <si>
    <t>Belo Horizonte</t>
  </si>
  <si>
    <t>MG</t>
  </si>
  <si>
    <t>C</t>
  </si>
  <si>
    <t>AromaTech Essências S.A.</t>
  </si>
  <si>
    <t>www.aromatechessencias.com.br</t>
  </si>
  <si>
    <t>www.linkedin.com/company/aromatechessencias</t>
  </si>
  <si>
    <t>(13) 3323-0013</t>
  </si>
  <si>
    <t>Rua Oeste, 32</t>
  </si>
  <si>
    <t>São Lourenço</t>
  </si>
  <si>
    <t>Laboratórios Pioneiros Ltda.</t>
  </si>
  <si>
    <t>www.laboratoriospioneiros.com.br</t>
  </si>
  <si>
    <t>www.linkedin.com/company/laboratoriospioneiros</t>
  </si>
  <si>
    <t>(12) 3324-0014</t>
  </si>
  <si>
    <t>Rua das Araucárias, 12</t>
  </si>
  <si>
    <t>Cuiabá</t>
  </si>
  <si>
    <t>MT</t>
  </si>
  <si>
    <t>Equipagro Máquinas Agrícolas Ltda.</t>
  </si>
  <si>
    <t>www.equipaagromaquinas.com.br</t>
  </si>
  <si>
    <t>www.linkedin.com/company/equipaagromaquinas</t>
  </si>
  <si>
    <t>(92) 3325-0015</t>
  </si>
  <si>
    <t>Alameda do Riacho Verde, 214</t>
  </si>
  <si>
    <t>Natal</t>
  </si>
  <si>
    <t>RN</t>
  </si>
  <si>
    <t>Tara Indústria Ltda.</t>
  </si>
  <si>
    <t>www.pesostara.com.br</t>
  </si>
  <si>
    <t>www.linkedin.com/company/pesostara</t>
  </si>
  <si>
    <t>(68) 3326-0016</t>
  </si>
  <si>
    <t>Rua da Sutura, 21</t>
  </si>
  <si>
    <t>Fortaleza</t>
  </si>
  <si>
    <t>CE</t>
  </si>
  <si>
    <t>Instituto Inovação MegaIdeias</t>
  </si>
  <si>
    <t>www.megainstitutoinovacao.com.br</t>
  </si>
  <si>
    <t>www.linkedin.com/company/megainstitutoinovacao</t>
  </si>
  <si>
    <t>(65) 3327-0017</t>
  </si>
  <si>
    <t>Avenida Bemtevi,67</t>
  </si>
  <si>
    <t>Magé</t>
  </si>
  <si>
    <t>Garagens Veloce Ltda.</t>
  </si>
  <si>
    <t>www.garagensveloce.com.br</t>
  </si>
  <si>
    <t>www.linkedin.com/company/garagensveloce</t>
  </si>
  <si>
    <t>(48) 3328-0018</t>
  </si>
  <si>
    <t>Rua Belford Roxo, 12</t>
  </si>
  <si>
    <t>Manaus</t>
  </si>
  <si>
    <t>AM</t>
  </si>
  <si>
    <t>VRInova Corp S.A.</t>
  </si>
  <si>
    <t>www.vrinovacorp.com.br</t>
  </si>
  <si>
    <t>www.linkedin.com/company/vrinovacorp</t>
  </si>
  <si>
    <t>(34) 3329-0019</t>
  </si>
  <si>
    <t>Alamedad das Tijucas, 145</t>
  </si>
  <si>
    <t>Brasília</t>
  </si>
  <si>
    <t>DF</t>
  </si>
  <si>
    <t xml:space="preserve">         Contatos</t>
  </si>
  <si>
    <t xml:space="preserve">Instruções: </t>
  </si>
  <si>
    <t>Insira seus Contatos na tabela abaixo. Um Contato é qualquer pessoa com quem você está fazendo negócios ou que faça parte de uma Empresa com a qual você está negociando. Você pode categorizar seus Contatos selecionando etiquetas nos menus suspensos. Para configurar esses menus, basta acessar a aba Menus Suspensos.</t>
  </si>
  <si>
    <t>Prioriade</t>
  </si>
  <si>
    <t>Nome Completo</t>
  </si>
  <si>
    <t>Empresa</t>
  </si>
  <si>
    <t>Cargo</t>
  </si>
  <si>
    <t>E-mail</t>
  </si>
  <si>
    <t>Juliana Real</t>
  </si>
  <si>
    <t>CEO</t>
  </si>
  <si>
    <t>juliana.real@astrojogos.com</t>
  </si>
  <si>
    <t>www.linkedin.com/in/juliana-real</t>
  </si>
  <si>
    <t>(11) 9 9876-5432</t>
  </si>
  <si>
    <t>SP</t>
  </si>
  <si>
    <t>Carolina Garcia</t>
  </si>
  <si>
    <t>VP de Vendas</t>
  </si>
  <si>
    <t>carolina.garcia@autopecas.com.br</t>
  </si>
  <si>
    <t>www.linkedin.com/in/carolina-garcia</t>
  </si>
  <si>
    <t>(21) 9 8765-4321</t>
  </si>
  <si>
    <t>Elaine Marquesine</t>
  </si>
  <si>
    <t>COO</t>
  </si>
  <si>
    <t>elaine.marquesine@bioio.com.br</t>
  </si>
  <si>
    <t>www.linkedin.com/in/elaine-marquesine</t>
  </si>
  <si>
    <t>(31) 9 9658-3476</t>
  </si>
  <si>
    <t>Luis Fernandes</t>
  </si>
  <si>
    <t>Diretor</t>
  </si>
  <si>
    <t>fernandes.luis@tecnologix.com.br</t>
  </si>
  <si>
    <t>www.linkedin.com/in/luis-fernandes</t>
  </si>
  <si>
    <t>(41) 9 8746-5298</t>
  </si>
  <si>
    <t>Pedro Bachi</t>
  </si>
  <si>
    <t>Diretor Executivo</t>
  </si>
  <si>
    <t>pedro.bachi@audiomax.com.br</t>
  </si>
  <si>
    <t>www.linkedin.com/in/pedro-bachi</t>
  </si>
  <si>
    <t>(51) 9 9537-4628</t>
  </si>
  <si>
    <t>Nadine Rigoni</t>
  </si>
  <si>
    <t>nadine.rigoni@exectop.com.br</t>
  </si>
  <si>
    <t>www.linkedin.com/in/nadine-rigoni</t>
  </si>
  <si>
    <t>(61) 9 8426-7391</t>
  </si>
  <si>
    <t>Lucas Reis</t>
  </si>
  <si>
    <t>lucas.reis@finanfacil.com</t>
  </si>
  <si>
    <t>www.linkedin.com/in/lucas-reis</t>
  </si>
  <si>
    <t>(71) 9 7315-8462</t>
  </si>
  <si>
    <t>Clara Espírito Santo</t>
  </si>
  <si>
    <t>CFO</t>
  </si>
  <si>
    <t>clara.espiritosanto@primaz.com</t>
  </si>
  <si>
    <t>www.linkedin.com/in/clara-espirito-santo</t>
  </si>
  <si>
    <t>(81) 9 6204-9573</t>
  </si>
  <si>
    <t>Avenida Marginal 8192</t>
  </si>
  <si>
    <t>Manuela Marques</t>
  </si>
  <si>
    <t>manuela.marques@genetica.com.br</t>
  </si>
  <si>
    <t>www.linkedin.com/in/manuela-marques</t>
  </si>
  <si>
    <t>(91) 9 5393-2684</t>
  </si>
  <si>
    <t>Rua dos Palmares 872</t>
  </si>
  <si>
    <t>Pedro Batista</t>
  </si>
  <si>
    <t>Fundador</t>
  </si>
  <si>
    <t>pedro.batista@casanova.com.br</t>
  </si>
  <si>
    <t>www.linkedin.com/in/pedro-batista</t>
  </si>
  <si>
    <t>(19) 9 4282-5794</t>
  </si>
  <si>
    <t>Felipe Oliveira</t>
  </si>
  <si>
    <t>Produtor Executivo</t>
  </si>
  <si>
    <t>felipe.oliveira@multivisao.com</t>
  </si>
  <si>
    <t>www.linkedin.com/in/felipe-oliveira</t>
  </si>
  <si>
    <t>(27) 9 3171-6825</t>
  </si>
  <si>
    <t>Ruan Lucas</t>
  </si>
  <si>
    <t>CTO</t>
  </si>
  <si>
    <t>ruan.lucas@omega.com.br</t>
  </si>
  <si>
    <t>www.linkedin.com/in/ruan-lucas</t>
  </si>
  <si>
    <t>(17) 9 2060-7936</t>
  </si>
  <si>
    <t>Caroline Dias</t>
  </si>
  <si>
    <t>caroline.dias@aromatech.com</t>
  </si>
  <si>
    <t>www.linkedin.com/in/caroline-dias</t>
  </si>
  <si>
    <t>(13) 9 9459-8047</t>
  </si>
  <si>
    <t>Mariana Ferreira</t>
  </si>
  <si>
    <t>mariana.ferreira@labpioneiros.com</t>
  </si>
  <si>
    <t>www.linkedin.com/in/mariana-ferreira</t>
  </si>
  <si>
    <t>(12) 9 8348-9158</t>
  </si>
  <si>
    <t>MS</t>
  </si>
  <si>
    <t>Caroline Uchoa</t>
  </si>
  <si>
    <t>fernando.gomes@equipagro.com.br</t>
  </si>
  <si>
    <t>www.linkedin.com/in/caroline-uchoa</t>
  </si>
  <si>
    <t>(92) 9 7237-0269</t>
  </si>
  <si>
    <t>Fernando Gomes</t>
  </si>
  <si>
    <t>Vice Presidente</t>
  </si>
  <si>
    <t>fernando.gomes@taraindustrias.com</t>
  </si>
  <si>
    <t>www.linkedin.com/in/fernando-gomes</t>
  </si>
  <si>
    <t>(68) 9 6126-1370</t>
  </si>
  <si>
    <t>Henrique Palmares</t>
  </si>
  <si>
    <t>henrique.palmares@megaideias.com</t>
  </si>
  <si>
    <t>www.linkedin.com/in/henrique-palmares</t>
  </si>
  <si>
    <t>(65) 9 5015-2481</t>
  </si>
  <si>
    <t>Malcolm Lopes</t>
  </si>
  <si>
    <t>malcom.lopes@veloce.com</t>
  </si>
  <si>
    <t>www.linkedin.com/in/malcolm-lopes</t>
  </si>
  <si>
    <t>(48) 9 4904-3592</t>
  </si>
  <si>
    <t>Janaína Rabello</t>
  </si>
  <si>
    <t>janaina.rabello@vrinova.com.br</t>
  </si>
  <si>
    <t>www.linkedin.com/in/janaina-rabello</t>
  </si>
  <si>
    <t>(34) 9 3893-4603</t>
  </si>
  <si>
    <t xml:space="preserve">         Oportunidades</t>
  </si>
  <si>
    <t>Insira suas Oportunidades na tabela abaixo. Uma Oportunidade é um negócio, uma venda potencial ou qualquer outra oportunidade de negócio. Você pode categorizar as Oportunidades selecionando etiquetas nos menus suspensos. Para configurar esses menus, basta acessar a aba Menus Suspensos.</t>
  </si>
  <si>
    <t>Responsável</t>
  </si>
  <si>
    <t>Status</t>
  </si>
  <si>
    <t>Estágio</t>
  </si>
  <si>
    <t>Razão da perda</t>
  </si>
  <si>
    <t>Fonte</t>
  </si>
  <si>
    <t>Valor</t>
  </si>
  <si>
    <t>Probabilidade</t>
  </si>
  <si>
    <t>Expectativa de Fechamento</t>
  </si>
  <si>
    <t>Nota</t>
  </si>
  <si>
    <t>Projeto de Redesign do Sistema</t>
  </si>
  <si>
    <t>Aberto</t>
  </si>
  <si>
    <t>Redes Sociais</t>
  </si>
  <si>
    <t>Redesign do Sistema #2</t>
  </si>
  <si>
    <t>Campanha e-mail</t>
  </si>
  <si>
    <t>Processo de Teste de Qualidade</t>
  </si>
  <si>
    <t>Networking</t>
  </si>
  <si>
    <t>Novo Site</t>
  </si>
  <si>
    <t>Projeto de Suprimentos</t>
  </si>
  <si>
    <t>Ligação</t>
  </si>
  <si>
    <t>Atualização dos Sistemas de Backend</t>
  </si>
  <si>
    <t>Atualização do Sistema de Banco de Dados</t>
  </si>
  <si>
    <t>Qualificado</t>
  </si>
  <si>
    <t>Renovação do Laboratório</t>
  </si>
  <si>
    <t>Fechado</t>
  </si>
  <si>
    <t>Branding de Produto</t>
  </si>
  <si>
    <t>Campanha Publicitária</t>
  </si>
  <si>
    <t>Projeto de Busca no Site</t>
  </si>
  <si>
    <t>Projeto de Fornecimento de Ferramentas</t>
  </si>
  <si>
    <t>Demo</t>
  </si>
  <si>
    <t>Projeto de Produção</t>
  </si>
  <si>
    <t>Projeto de Consultoria</t>
  </si>
  <si>
    <t>Design de Produto</t>
  </si>
  <si>
    <t>Proposta</t>
  </si>
  <si>
    <t>Projeto de Fornecimento de Equipamentos</t>
  </si>
  <si>
    <t>Perdido</t>
  </si>
  <si>
    <t>Projeto de Automação</t>
  </si>
  <si>
    <t>Reabastecimento de Ferramentas</t>
  </si>
  <si>
    <t xml:space="preserve">         Interações</t>
  </si>
  <si>
    <t>Registre as Interações com seus Contatos aqui. Interações são ações relacionadas às Oportunidades, como ligações, e-mails e demonstrações, que podem resultar em novas vendas ou contratos. Certifique-se de manter esta planilha atualizada para que você possa acompanhar o esforço da sua equipe e sua participação na geração de receita ou novos negócios.</t>
  </si>
  <si>
    <t>Interação</t>
  </si>
  <si>
    <t>Data</t>
  </si>
  <si>
    <t>Oportunidade</t>
  </si>
  <si>
    <t>Contato</t>
  </si>
  <si>
    <t>Projeto de redesign do sistema</t>
  </si>
  <si>
    <t>Redesign do sistema #2</t>
  </si>
  <si>
    <t>Processo de teste de qualidade</t>
  </si>
  <si>
    <t>Novo site</t>
  </si>
  <si>
    <t>Projeto de suprimentos</t>
  </si>
  <si>
    <t>Atualização dos sistemas backend</t>
  </si>
  <si>
    <t>Pessoalmente</t>
  </si>
  <si>
    <t>Atualização do sistema de banco de dados</t>
  </si>
  <si>
    <t>Atualização do laboratório</t>
  </si>
  <si>
    <t>Branding de produto</t>
  </si>
  <si>
    <t>Campanha publicitária</t>
  </si>
  <si>
    <t>Projeto de busca no site</t>
  </si>
  <si>
    <t>Projeto de fornecimento de ferramentas</t>
  </si>
  <si>
    <t>Projeto de produção</t>
  </si>
  <si>
    <t>Mala Direta</t>
  </si>
  <si>
    <t>Projeto de consultoria</t>
  </si>
  <si>
    <t>Design de produto</t>
  </si>
  <si>
    <t>Projeto de fornecimento de equipamentos</t>
  </si>
  <si>
    <t>Projeto de automação</t>
  </si>
  <si>
    <t>Reabastecimento de ferramentas</t>
  </si>
  <si>
    <t>WhatsApp</t>
  </si>
  <si>
    <t>Renovação do laboratório</t>
  </si>
  <si>
    <t>Dashboard</t>
  </si>
  <si>
    <t>Valor das oportunidades abertas</t>
  </si>
  <si>
    <t>Contatos</t>
  </si>
  <si>
    <t>Oport. buscadas</t>
  </si>
  <si>
    <t>Oport. fechadas</t>
  </si>
  <si>
    <t>Taxa de sucesso</t>
  </si>
  <si>
    <t>Valor potencial</t>
  </si>
  <si>
    <t>Oportunidades por estágio</t>
  </si>
  <si>
    <t>Interações, último trimestre</t>
  </si>
  <si>
    <t>Receita potencial por estágio, próximos 2 trimestres</t>
  </si>
  <si>
    <t>Receita potencial vs. receita provável, próximos 2 trimestres</t>
  </si>
  <si>
    <t>Data de hoje</t>
  </si>
  <si>
    <t>Funil de vendas</t>
  </si>
  <si>
    <t>Acompanhamento das interações (fechamento do mês)</t>
  </si>
  <si>
    <t>Interação /</t>
  </si>
  <si>
    <t>Fechamento do mês</t>
  </si>
  <si>
    <t>Pipeline de receita por estágio</t>
  </si>
  <si>
    <t>Pipeline de receita (potencial vs. provável)</t>
  </si>
  <si>
    <t>Interaction /</t>
  </si>
  <si>
    <t>Potential</t>
  </si>
  <si>
    <t>Probable</t>
  </si>
  <si>
    <t xml:space="preserve">         Menus Suspensos</t>
  </si>
  <si>
    <t>As colunas abaixo controlam os menus suspensos nas planilhas. Altere as entradas abaixo para que correspondam ao seu sistema de nomenclatura e processo de vendas.</t>
  </si>
  <si>
    <t>Gerente de Conta</t>
  </si>
  <si>
    <t>Motivo de Perda</t>
  </si>
  <si>
    <t>Preço</t>
  </si>
  <si>
    <t>AC</t>
  </si>
  <si>
    <t>Funcionalidade</t>
  </si>
  <si>
    <t>Fornecedor</t>
  </si>
  <si>
    <t>Concorrência</t>
  </si>
  <si>
    <t>Reclamação</t>
  </si>
  <si>
    <t>Abandonado</t>
  </si>
  <si>
    <t>AP</t>
  </si>
  <si>
    <t>D</t>
  </si>
  <si>
    <t>Em espera</t>
  </si>
  <si>
    <t>GO</t>
  </si>
  <si>
    <t>MA</t>
  </si>
  <si>
    <t>PA</t>
  </si>
  <si>
    <t>PB</t>
  </si>
  <si>
    <t>PR</t>
  </si>
  <si>
    <t>PE</t>
  </si>
  <si>
    <t>PI</t>
  </si>
  <si>
    <t>RO</t>
  </si>
  <si>
    <t>RR</t>
  </si>
  <si>
    <t>SE</t>
  </si>
  <si>
    <t>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</si>
</sst>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_);\(#,##0\);&quot;–&quot;_)"/>
    <numFmt numFmtId="165" formatCode="0%_);\(0%\);&quot;–&quot;_)"/>
    <numFmt numFmtId="166" formatCode="[$R$ -416]#,##0.00"/>
    <numFmt numFmtId="167" formatCode="dd/MM/yyyy"/>
    <numFmt numFmtId="168" formatCode="0.0%"/>
  </numFmts>
  <fonts count="24">
    <font>
      <sz val="10.0"/>
      <color rgb="FF000000"/>
      <name val="Arial"/>
      <scheme val="minor"/>
    </font>
    <font>
      <sz val="10.0"/>
      <color rgb="FF33475B"/>
      <name val="Arial"/>
    </font>
    <font>
      <b/>
      <sz val="24.0"/>
      <color rgb="FF33475B"/>
      <name val="Arial"/>
    </font>
    <font>
      <sz val="10.0"/>
      <color rgb="FF000000"/>
      <name val="Arial"/>
    </font>
    <font>
      <sz val="24.0"/>
      <color rgb="FF33475B"/>
      <name val="Arial"/>
    </font>
    <font>
      <b/>
      <sz val="10.0"/>
      <color rgb="FF33475B"/>
      <name val="Arial"/>
    </font>
    <font>
      <sz val="11.0"/>
      <color rgb="FF33475B"/>
      <name val="Arial"/>
    </font>
    <font>
      <b/>
      <sz val="18.0"/>
      <color rgb="FF33475B"/>
      <name val="Arial"/>
    </font>
    <font>
      <b/>
      <sz val="12.0"/>
      <color rgb="FFFF7A59"/>
      <name val="Arial"/>
    </font>
    <font>
      <b/>
      <sz val="11.0"/>
      <color rgb="FF33475B"/>
      <name val="Arial"/>
    </font>
    <font>
      <i/>
      <sz val="10.0"/>
      <color rgb="FF33475B"/>
      <name val="Arial"/>
    </font>
    <font>
      <u/>
      <sz val="10.0"/>
      <color rgb="FF00A4BD"/>
      <name val="Arial"/>
    </font>
    <font>
      <sz val="10.0"/>
      <color theme="1"/>
      <name val="Arial"/>
    </font>
    <font>
      <sz val="10.0"/>
      <color rgb="FF00A4BD"/>
      <name val="Arial"/>
    </font>
    <font>
      <sz val="10.0"/>
      <color rgb="FFFFFFFF"/>
      <name val="Arial"/>
    </font>
    <font>
      <b/>
      <sz val="10.0"/>
      <color rgb="FFFF7A59"/>
      <name val="Arial"/>
    </font>
    <font>
      <b/>
      <sz val="9.0"/>
      <color rgb="FFFFFFFF"/>
      <name val="Arial"/>
    </font>
    <font>
      <b/>
      <sz val="10.0"/>
      <color theme="1"/>
      <name val="Arial"/>
    </font>
    <font>
      <color theme="1"/>
      <name val="Arial"/>
    </font>
    <font>
      <u/>
      <color rgb="FF1155CC"/>
      <name val="Arial"/>
    </font>
    <font>
      <b/>
      <sz val="14.0"/>
      <color rgb="FFFF7A59"/>
      <name val="Arial"/>
    </font>
    <font>
      <b/>
      <sz val="14.0"/>
      <color rgb="FF33475B"/>
      <name val="Arial"/>
    </font>
    <font>
      <b/>
      <sz val="10.0"/>
      <color rgb="FFFFFFFF"/>
      <name val="Arial"/>
    </font>
    <font/>
  </fonts>
  <fills count="6">
    <fill>
      <patternFill patternType="none"/>
    </fill>
    <fill>
      <patternFill patternType="lightGray"/>
    </fill>
    <fill>
      <patternFill patternType="solid">
        <fgColor rgb="FF33475B"/>
        <bgColor rgb="FF33475B"/>
      </patternFill>
    </fill>
    <fill>
      <patternFill patternType="solid">
        <fgColor rgb="FFEAF0F6"/>
        <bgColor rgb="FFEAF0F6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9">
    <border/>
    <border>
      <bottom style="thin">
        <color rgb="FF99ACC2"/>
      </bottom>
    </border>
    <border>
      <left/>
      <right/>
      <top/>
      <bottom/>
    </border>
    <border>
      <top style="thin">
        <color rgb="FFCBD6E2"/>
      </top>
      <bottom style="thin">
        <color rgb="FFCBD6E2"/>
      </bottom>
    </border>
    <border>
      <bottom style="thin">
        <color rgb="FFCBD6E2"/>
      </bottom>
    </border>
    <border>
      <left/>
      <top/>
      <bottom/>
    </border>
    <border>
      <top/>
      <bottom/>
    </border>
    <border>
      <right/>
      <top/>
      <bottom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3" numFmtId="0" xfId="0" applyFont="1"/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4" numFmtId="0" xfId="0" applyAlignment="1" applyFont="1">
      <alignment readingOrder="0" vertical="center"/>
    </xf>
    <xf borderId="0" fillId="0" fontId="6" numFmtId="0" xfId="0" applyAlignment="1" applyFont="1">
      <alignment readingOrder="0"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readingOrder="0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left" readingOrder="0" vertical="center"/>
    </xf>
    <xf borderId="0" fillId="0" fontId="9" numFmtId="0" xfId="0" applyAlignment="1" applyFont="1">
      <alignment horizontal="left" vertical="center"/>
    </xf>
    <xf borderId="0" fillId="0" fontId="1" numFmtId="0" xfId="0" applyAlignment="1" applyFont="1">
      <alignment readingOrder="0" vertical="center"/>
    </xf>
    <xf borderId="0" fillId="0" fontId="10" numFmtId="0" xfId="0" applyAlignment="1" applyFont="1">
      <alignment vertical="center"/>
    </xf>
    <xf borderId="1" fillId="0" fontId="10" numFmtId="0" xfId="0" applyAlignment="1" applyBorder="1" applyFont="1">
      <alignment readingOrder="0" vertical="center"/>
    </xf>
    <xf borderId="1" fillId="0" fontId="1" numFmtId="0" xfId="0" applyAlignment="1" applyBorder="1" applyFont="1">
      <alignment vertical="center"/>
    </xf>
    <xf borderId="0" fillId="0" fontId="11" numFmtId="0" xfId="0" applyAlignment="1" applyFont="1">
      <alignment vertical="center"/>
    </xf>
    <xf borderId="0" fillId="0" fontId="12" numFmtId="0" xfId="0" applyAlignment="1" applyFont="1">
      <alignment vertical="center"/>
    </xf>
    <xf borderId="0" fillId="0" fontId="13" numFmtId="0" xfId="0" applyAlignment="1" applyFont="1">
      <alignment vertical="center"/>
    </xf>
    <xf borderId="0" fillId="0" fontId="14" numFmtId="0" xfId="0" applyAlignment="1" applyFont="1">
      <alignment vertical="center"/>
    </xf>
    <xf borderId="0" fillId="0" fontId="4" numFmtId="0" xfId="0" applyAlignment="1" applyFont="1">
      <alignment horizontal="left" readingOrder="0" vertical="center"/>
    </xf>
    <xf borderId="0" fillId="0" fontId="15" numFmtId="0" xfId="0" applyAlignment="1" applyFont="1">
      <alignment horizontal="center" readingOrder="0" vertical="center"/>
    </xf>
    <xf borderId="0" fillId="0" fontId="1" numFmtId="0" xfId="0" applyAlignment="1" applyFont="1">
      <alignment horizontal="left" readingOrder="0" shrinkToFit="0" vertical="center" wrapText="1"/>
    </xf>
    <xf borderId="2" fillId="2" fontId="16" numFmtId="0" xfId="0" applyAlignment="1" applyBorder="1" applyFill="1" applyFont="1">
      <alignment readingOrder="0" vertical="center"/>
    </xf>
    <xf borderId="0" fillId="0" fontId="17" numFmtId="0" xfId="0" applyAlignment="1" applyFont="1">
      <alignment vertical="center"/>
    </xf>
    <xf borderId="0" fillId="0" fontId="18" numFmtId="0" xfId="0" applyAlignment="1" applyFont="1">
      <alignment shrinkToFit="0" vertical="bottom" wrapText="0"/>
    </xf>
    <xf borderId="0" fillId="0" fontId="19" numFmtId="0" xfId="0" applyAlignment="1" applyFont="1">
      <alignment shrinkToFit="0" vertical="bottom" wrapText="0"/>
    </xf>
    <xf borderId="0" fillId="0" fontId="18" numFmtId="0" xfId="0" applyAlignment="1" applyFont="1">
      <alignment vertical="bottom"/>
    </xf>
    <xf borderId="0" fillId="0" fontId="1" numFmtId="0" xfId="0" applyAlignment="1" applyFont="1">
      <alignment horizontal="center" readingOrder="0" vertical="center"/>
    </xf>
    <xf borderId="0" fillId="0" fontId="18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0" fillId="0" fontId="1" numFmtId="164" xfId="0" applyAlignment="1" applyFont="1" applyNumberFormat="1">
      <alignment vertical="center"/>
    </xf>
    <xf borderId="0" fillId="0" fontId="1" numFmtId="165" xfId="0" applyAlignment="1" applyFont="1" applyNumberFormat="1">
      <alignment vertical="center"/>
    </xf>
    <xf borderId="0" fillId="0" fontId="1" numFmtId="14" xfId="0" applyAlignment="1" applyFont="1" applyNumberFormat="1">
      <alignment vertical="center"/>
    </xf>
    <xf borderId="0" fillId="0" fontId="12" numFmtId="165" xfId="0" applyFont="1" applyNumberFormat="1"/>
    <xf borderId="0" fillId="0" fontId="12" numFmtId="14" xfId="0" applyFont="1" applyNumberFormat="1"/>
    <xf borderId="2" fillId="2" fontId="16" numFmtId="0" xfId="0" applyAlignment="1" applyBorder="1" applyFont="1">
      <alignment vertical="center"/>
    </xf>
    <xf borderId="2" fillId="2" fontId="16" numFmtId="164" xfId="0" applyAlignment="1" applyBorder="1" applyFont="1" applyNumberFormat="1">
      <alignment readingOrder="0" vertical="center"/>
    </xf>
    <xf borderId="0" fillId="0" fontId="1" numFmtId="166" xfId="0" applyAlignment="1" applyFont="1" applyNumberFormat="1">
      <alignment readingOrder="0" vertical="center"/>
    </xf>
    <xf borderId="0" fillId="0" fontId="1" numFmtId="9" xfId="0" applyAlignment="1" applyFont="1" applyNumberFormat="1">
      <alignment readingOrder="0" vertical="center"/>
    </xf>
    <xf borderId="0" fillId="0" fontId="1" numFmtId="14" xfId="0" applyAlignment="1" applyFont="1" applyNumberFormat="1">
      <alignment readingOrder="0" vertical="center"/>
    </xf>
    <xf borderId="0" fillId="0" fontId="1" numFmtId="9" xfId="0" applyAlignment="1" applyFont="1" applyNumberFormat="1">
      <alignment vertical="center"/>
    </xf>
    <xf borderId="0" fillId="0" fontId="1" numFmtId="166" xfId="0" applyAlignment="1" applyFont="1" applyNumberFormat="1">
      <alignment vertical="center"/>
    </xf>
    <xf borderId="0" fillId="0" fontId="3" numFmtId="166" xfId="0" applyFont="1" applyNumberFormat="1"/>
    <xf borderId="0" fillId="0" fontId="1" numFmtId="167" xfId="0" applyAlignment="1" applyFont="1" applyNumberFormat="1">
      <alignment readingOrder="0" vertical="center"/>
    </xf>
    <xf borderId="0" fillId="0" fontId="18" numFmtId="0" xfId="0" applyAlignment="1" applyFont="1">
      <alignment readingOrder="0" vertical="bottom"/>
    </xf>
    <xf borderId="0" fillId="0" fontId="1" numFmtId="167" xfId="0" applyAlignment="1" applyFont="1" applyNumberFormat="1">
      <alignment vertical="center"/>
    </xf>
    <xf borderId="0" fillId="0" fontId="3" numFmtId="167" xfId="0" applyFont="1" applyNumberFormat="1"/>
    <xf borderId="0" fillId="0" fontId="1" numFmtId="0" xfId="0" applyFont="1"/>
    <xf borderId="0" fillId="0" fontId="4" numFmtId="0" xfId="0" applyAlignment="1" applyFont="1">
      <alignment horizontal="right" vertical="center"/>
    </xf>
    <xf borderId="0" fillId="0" fontId="1" numFmtId="0" xfId="0" applyAlignment="1" applyFont="1">
      <alignment horizontal="right" vertical="center"/>
    </xf>
    <xf borderId="3" fillId="0" fontId="1" numFmtId="0" xfId="0" applyAlignment="1" applyBorder="1" applyFont="1">
      <alignment readingOrder="0" vertical="center"/>
    </xf>
    <xf borderId="3" fillId="0" fontId="12" numFmtId="0" xfId="0" applyAlignment="1" applyBorder="1" applyFont="1">
      <alignment vertical="center"/>
    </xf>
    <xf borderId="3" fillId="0" fontId="20" numFmtId="164" xfId="0" applyAlignment="1" applyBorder="1" applyFont="1" applyNumberFormat="1">
      <alignment horizontal="right" vertical="center"/>
    </xf>
    <xf borderId="3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readingOrder="0" vertical="center"/>
    </xf>
    <xf borderId="4" fillId="0" fontId="1" numFmtId="0" xfId="0" applyAlignment="1" applyBorder="1" applyFont="1">
      <alignment readingOrder="0" vertical="center"/>
    </xf>
    <xf borderId="4" fillId="0" fontId="12" numFmtId="0" xfId="0" applyAlignment="1" applyBorder="1" applyFont="1">
      <alignment vertical="center"/>
    </xf>
    <xf borderId="4" fillId="0" fontId="21" numFmtId="164" xfId="0" applyAlignment="1" applyBorder="1" applyFont="1" applyNumberFormat="1">
      <alignment vertical="center"/>
    </xf>
    <xf borderId="4" fillId="0" fontId="21" numFmtId="0" xfId="0" applyAlignment="1" applyBorder="1" applyFont="1">
      <alignment horizontal="center" vertical="center"/>
    </xf>
    <xf borderId="4" fillId="0" fontId="20" numFmtId="168" xfId="0" applyAlignment="1" applyBorder="1" applyFont="1" applyNumberFormat="1">
      <alignment horizontal="center" vertical="center"/>
    </xf>
    <xf borderId="5" fillId="2" fontId="22" numFmtId="0" xfId="0" applyAlignment="1" applyBorder="1" applyFont="1">
      <alignment horizontal="center" readingOrder="0" vertical="center"/>
    </xf>
    <xf borderId="6" fillId="0" fontId="23" numFmtId="0" xfId="0" applyBorder="1" applyFont="1"/>
    <xf borderId="7" fillId="0" fontId="23" numFmtId="0" xfId="0" applyBorder="1" applyFont="1"/>
    <xf borderId="2" fillId="3" fontId="1" numFmtId="0" xfId="0" applyAlignment="1" applyBorder="1" applyFill="1" applyFont="1">
      <alignment vertical="center"/>
    </xf>
    <xf borderId="2" fillId="3" fontId="1" numFmtId="0" xfId="0" applyAlignment="1" applyBorder="1" applyFont="1">
      <alignment readingOrder="0" vertical="center"/>
    </xf>
    <xf borderId="2" fillId="3" fontId="5" numFmtId="0" xfId="0" applyAlignment="1" applyBorder="1" applyFont="1">
      <alignment vertical="center"/>
    </xf>
    <xf borderId="2" fillId="3" fontId="1" numFmtId="4" xfId="0" applyAlignment="1" applyBorder="1" applyFont="1" applyNumberFormat="1">
      <alignment vertical="center"/>
    </xf>
    <xf borderId="0" fillId="0" fontId="5" numFmtId="0" xfId="0" applyAlignment="1" applyFont="1">
      <alignment vertical="center"/>
    </xf>
    <xf borderId="0" fillId="0" fontId="5" numFmtId="0" xfId="0" applyAlignment="1" applyFont="1">
      <alignment readingOrder="0" vertical="center"/>
    </xf>
    <xf borderId="8" fillId="0" fontId="1" numFmtId="0" xfId="0" applyAlignment="1" applyBorder="1" applyFont="1">
      <alignment readingOrder="0" vertical="center"/>
    </xf>
    <xf borderId="8" fillId="0" fontId="1" numFmtId="0" xfId="0" applyAlignment="1" applyBorder="1" applyFont="1">
      <alignment horizontal="center" readingOrder="0" vertical="center"/>
    </xf>
    <xf borderId="8" fillId="0" fontId="1" numFmtId="0" xfId="0" applyAlignment="1" applyBorder="1" applyFont="1">
      <alignment horizontal="center" vertical="center"/>
    </xf>
    <xf borderId="0" fillId="0" fontId="1" numFmtId="167" xfId="0" applyAlignment="1" applyFont="1" applyNumberFormat="1">
      <alignment horizontal="center" vertical="center"/>
    </xf>
    <xf borderId="0" fillId="0" fontId="15" numFmtId="0" xfId="0" applyAlignment="1" applyFont="1">
      <alignment horizontal="center" vertical="center"/>
    </xf>
    <xf borderId="2" fillId="2" fontId="16" numFmtId="0" xfId="0" applyAlignment="1" applyBorder="1" applyFont="1">
      <alignment horizontal="center" readingOrder="0" vertical="center"/>
    </xf>
    <xf borderId="2" fillId="4" fontId="1" numFmtId="0" xfId="0" applyAlignment="1" applyBorder="1" applyFill="1" applyFont="1">
      <alignment vertical="center"/>
    </xf>
    <xf borderId="2" fillId="4" fontId="1" numFmtId="0" xfId="0" applyAlignment="1" applyBorder="1" applyFont="1">
      <alignment readingOrder="0" vertical="center"/>
    </xf>
    <xf borderId="2" fillId="4" fontId="1" numFmtId="0" xfId="0" applyAlignment="1" applyBorder="1" applyFont="1">
      <alignment horizontal="center" readingOrder="0" vertical="center"/>
    </xf>
    <xf borderId="2" fillId="3" fontId="1" numFmtId="0" xfId="0" applyAlignment="1" applyBorder="1" applyFont="1">
      <alignment horizontal="center" readingOrder="0" vertical="center"/>
    </xf>
    <xf borderId="2" fillId="5" fontId="1" numFmtId="0" xfId="0" applyAlignment="1" applyBorder="1" applyFill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EAF0F6"/>
          <bgColor rgb="FFEAF0F6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ser>
          <c:idx val="0"/>
          <c:order val="0"/>
          <c:spPr>
            <a:solidFill>
              <a:srgbClr val="6A78D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F2545B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F59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5C26B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BDA5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Calculations!$B$6:$B$10</c:f>
            </c:strRef>
          </c:cat>
          <c:val>
            <c:numRef>
              <c:f>Calculations!$C$6:$C$10</c:f>
              <c:numCache/>
            </c:numRef>
          </c:val>
        </c:ser>
        <c:axId val="292850435"/>
        <c:axId val="2007746076"/>
      </c:barChart>
      <c:catAx>
        <c:axId val="29285043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07746076"/>
      </c:catAx>
      <c:valAx>
        <c:axId val="200774607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92850435"/>
        <c:crosses val="max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Mala direta</c:v>
          </c:tx>
          <c:spPr>
            <a:solidFill>
              <a:srgbClr val="F2545B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Calculations!$C$14:$C$16</c:f>
            </c:strRef>
          </c:cat>
          <c:val>
            <c:numRef>
              <c:f>Calculations!$D$14:$D$16</c:f>
              <c:numCache/>
            </c:numRef>
          </c:val>
        </c:ser>
        <c:ser>
          <c:idx val="1"/>
          <c:order val="1"/>
          <c:tx>
            <c:v>LinkedIn</c:v>
          </c:tx>
          <c:spPr>
            <a:solidFill>
              <a:srgbClr val="FF8F5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Calculations!$C$14:$C$16</c:f>
            </c:strRef>
          </c:cat>
          <c:val>
            <c:numRef>
              <c:f>Calculations!$E$14:$E$16</c:f>
              <c:numCache/>
            </c:numRef>
          </c:val>
        </c:ser>
        <c:ser>
          <c:idx val="2"/>
          <c:order val="2"/>
          <c:tx>
            <c:v>E-mail</c:v>
          </c:tx>
          <c:spPr>
            <a:solidFill>
              <a:srgbClr val="F5C26B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Calculations!$C$14:$C$16</c:f>
            </c:strRef>
          </c:cat>
          <c:val>
            <c:numRef>
              <c:f>Calculations!$F$14:$F$16</c:f>
              <c:numCache/>
            </c:numRef>
          </c:val>
        </c:ser>
        <c:ser>
          <c:idx val="3"/>
          <c:order val="3"/>
          <c:tx>
            <c:v>Ligação</c:v>
          </c:tx>
          <c:spPr>
            <a:solidFill>
              <a:srgbClr val="00BDA5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Calculations!$C$14:$C$16</c:f>
            </c:strRef>
          </c:cat>
          <c:val>
            <c:numRef>
              <c:f>Calculations!$G$14:$G$16</c:f>
              <c:numCache/>
            </c:numRef>
          </c:val>
        </c:ser>
        <c:ser>
          <c:idx val="4"/>
          <c:order val="4"/>
          <c:tx>
            <c:v>Pessoalmente</c:v>
          </c:tx>
          <c:spPr>
            <a:solidFill>
              <a:srgbClr val="6A78D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Calculations!$C$14:$C$16</c:f>
            </c:strRef>
          </c:cat>
          <c:val>
            <c:numRef>
              <c:f>Calculations!$H$14:$H$16</c:f>
              <c:numCache/>
            </c:numRef>
          </c:val>
        </c:ser>
        <c:axId val="937596857"/>
        <c:axId val="1849512779"/>
      </c:barChart>
      <c:catAx>
        <c:axId val="9375968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Fechamento do mês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49512779"/>
      </c:catAx>
      <c:valAx>
        <c:axId val="184951277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37596857"/>
      </c:valAx>
    </c:plotArea>
    <c:legend>
      <c:legendPos val="t"/>
      <c:layout>
        <c:manualLayout>
          <c:xMode val="edge"/>
          <c:yMode val="edge"/>
          <c:x val="0.15304052102587792"/>
          <c:y val="0.04653979238754326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stacked"/>
        <c:ser>
          <c:idx val="0"/>
          <c:order val="0"/>
          <c:tx>
            <c:v>Lead</c:v>
          </c:tx>
          <c:spPr>
            <a:solidFill>
              <a:srgbClr val="F2545B"/>
            </a:solidFill>
            <a:ln cmpd="sng">
              <a:solidFill>
                <a:srgbClr val="000000"/>
              </a:solidFill>
            </a:ln>
          </c:spPr>
          <c:cat>
            <c:strRef>
              <c:f>Calculations!$C$20:$C$25</c:f>
            </c:strRef>
          </c:cat>
          <c:val>
            <c:numRef>
              <c:f>Calculations!$D$20:$D$25</c:f>
              <c:numCache/>
            </c:numRef>
          </c:val>
        </c:ser>
        <c:ser>
          <c:idx val="1"/>
          <c:order val="1"/>
          <c:tx>
            <c:v>Qualificado</c:v>
          </c:tx>
          <c:spPr>
            <a:solidFill>
              <a:srgbClr val="FF8F59"/>
            </a:solidFill>
            <a:ln cmpd="sng">
              <a:solidFill>
                <a:srgbClr val="000000"/>
              </a:solidFill>
            </a:ln>
          </c:spPr>
          <c:cat>
            <c:strRef>
              <c:f>Calculations!$C$20:$C$25</c:f>
            </c:strRef>
          </c:cat>
          <c:val>
            <c:numRef>
              <c:f>Calculations!$E$20:$E$25</c:f>
              <c:numCache/>
            </c:numRef>
          </c:val>
        </c:ser>
        <c:ser>
          <c:idx val="2"/>
          <c:order val="2"/>
          <c:tx>
            <c:v>Demo</c:v>
          </c:tx>
          <c:spPr>
            <a:solidFill>
              <a:srgbClr val="F5C26B"/>
            </a:solidFill>
            <a:ln cmpd="sng">
              <a:solidFill>
                <a:srgbClr val="000000"/>
              </a:solidFill>
            </a:ln>
          </c:spPr>
          <c:cat>
            <c:strRef>
              <c:f>Calculations!$C$20:$C$25</c:f>
            </c:strRef>
          </c:cat>
          <c:val>
            <c:numRef>
              <c:f>Calculations!$F$20:$F$25</c:f>
              <c:numCache/>
            </c:numRef>
          </c:val>
        </c:ser>
        <c:ser>
          <c:idx val="3"/>
          <c:order val="3"/>
          <c:tx>
            <c:v>Proposta</c:v>
          </c:tx>
          <c:spPr>
            <a:solidFill>
              <a:srgbClr val="00BDA5"/>
            </a:solidFill>
            <a:ln cmpd="sng">
              <a:solidFill>
                <a:srgbClr val="000000"/>
              </a:solidFill>
            </a:ln>
          </c:spPr>
          <c:cat>
            <c:strRef>
              <c:f>Calculations!$C$20:$C$25</c:f>
            </c:strRef>
          </c:cat>
          <c:val>
            <c:numRef>
              <c:f>Calculations!$G$20:$G$25</c:f>
              <c:numCache/>
            </c:numRef>
          </c:val>
        </c:ser>
        <c:ser>
          <c:idx val="4"/>
          <c:order val="4"/>
          <c:tx>
            <c:v>Fechado</c:v>
          </c:tx>
          <c:spPr>
            <a:solidFill>
              <a:srgbClr val="6A78D1"/>
            </a:solidFill>
            <a:ln cmpd="sng">
              <a:solidFill>
                <a:srgbClr val="000000"/>
              </a:solidFill>
            </a:ln>
          </c:spPr>
          <c:cat>
            <c:strRef>
              <c:f>Calculations!$C$20:$C$25</c:f>
            </c:strRef>
          </c:cat>
          <c:val>
            <c:numRef>
              <c:f>Calculations!$H$20:$H$25</c:f>
              <c:numCache/>
            </c:numRef>
          </c:val>
        </c:ser>
        <c:overlap val="100"/>
        <c:axId val="2137451633"/>
        <c:axId val="1167608123"/>
      </c:barChart>
      <c:catAx>
        <c:axId val="21374516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Fechamento do mês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67608123"/>
      </c:catAx>
      <c:valAx>
        <c:axId val="1167608123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 -416]#,##0.00" sourceLinked="0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37451633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Potencial</c:v>
          </c:tx>
          <c:spPr>
            <a:solidFill>
              <a:srgbClr val="FF7A59"/>
            </a:solidFill>
            <a:ln cmpd="sng">
              <a:solidFill>
                <a:srgbClr val="000000"/>
              </a:solidFill>
            </a:ln>
          </c:spPr>
          <c:cat>
            <c:strRef>
              <c:f>Calculations!$C$29:$C$34</c:f>
            </c:strRef>
          </c:cat>
          <c:val>
            <c:numRef>
              <c:f>Calculations!$D$29:$D$34</c:f>
              <c:numCache/>
            </c:numRef>
          </c:val>
        </c:ser>
        <c:ser>
          <c:idx val="1"/>
          <c:order val="1"/>
          <c:tx>
            <c:v>Provável</c:v>
          </c:tx>
          <c:spPr>
            <a:solidFill>
              <a:srgbClr val="00A4BD"/>
            </a:solidFill>
            <a:ln cmpd="sng">
              <a:solidFill>
                <a:srgbClr val="000000"/>
              </a:solidFill>
            </a:ln>
          </c:spPr>
          <c:cat>
            <c:strRef>
              <c:f>Calculations!$C$29:$C$34</c:f>
            </c:strRef>
          </c:cat>
          <c:val>
            <c:numRef>
              <c:f>Calculations!$E$29:$E$34</c:f>
              <c:numCache/>
            </c:numRef>
          </c:val>
        </c:ser>
        <c:axId val="287653301"/>
        <c:axId val="243569190"/>
      </c:barChart>
      <c:catAx>
        <c:axId val="2876533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Fechamento do mês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43569190"/>
      </c:catAx>
      <c:valAx>
        <c:axId val="243569190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 -416]#,##0.00" sourceLinked="0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87653301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1.jp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1</xdr:row>
      <xdr:rowOff>66675</xdr:rowOff>
    </xdr:from>
    <xdr:ext cx="1266825" cy="3810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1</xdr:row>
      <xdr:rowOff>0</xdr:rowOff>
    </xdr:from>
    <xdr:ext cx="533400" cy="533400"/>
    <xdr:pic>
      <xdr:nvPicPr>
        <xdr:cNvPr id="0" name="image2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1</xdr:row>
      <xdr:rowOff>0</xdr:rowOff>
    </xdr:from>
    <xdr:ext cx="542925" cy="542925"/>
    <xdr:pic>
      <xdr:nvPicPr>
        <xdr:cNvPr id="0" name="image3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0</xdr:row>
      <xdr:rowOff>152400</xdr:rowOff>
    </xdr:from>
    <xdr:ext cx="638175" cy="638175"/>
    <xdr:pic>
      <xdr:nvPicPr>
        <xdr:cNvPr id="0" name="image4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142875</xdr:colOff>
      <xdr:row>1</xdr:row>
      <xdr:rowOff>57150</xdr:rowOff>
    </xdr:from>
    <xdr:ext cx="438150" cy="438150"/>
    <xdr:pic>
      <xdr:nvPicPr>
        <xdr:cNvPr id="0" name="image5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247650</xdr:colOff>
      <xdr:row>9</xdr:row>
      <xdr:rowOff>219075</xdr:rowOff>
    </xdr:from>
    <xdr:ext cx="5153025" cy="2752725"/>
    <xdr:graphicFrame>
      <xdr:nvGraphicFramePr>
        <xdr:cNvPr id="184651738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352425</xdr:colOff>
      <xdr:row>9</xdr:row>
      <xdr:rowOff>219075</xdr:rowOff>
    </xdr:from>
    <xdr:ext cx="5153025" cy="2752725"/>
    <xdr:graphicFrame>
      <xdr:nvGraphicFramePr>
        <xdr:cNvPr id="114004717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247650</xdr:colOff>
      <xdr:row>23</xdr:row>
      <xdr:rowOff>142875</xdr:rowOff>
    </xdr:from>
    <xdr:ext cx="5153025" cy="2752725"/>
    <xdr:graphicFrame>
      <xdr:nvGraphicFramePr>
        <xdr:cNvPr id="1822191614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7</xdr:col>
      <xdr:colOff>352425</xdr:colOff>
      <xdr:row>23</xdr:row>
      <xdr:rowOff>200025</xdr:rowOff>
    </xdr:from>
    <xdr:ext cx="5153025" cy="2752725"/>
    <xdr:graphicFrame>
      <xdr:nvGraphicFramePr>
        <xdr:cNvPr id="1892301177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0</xdr:col>
      <xdr:colOff>285750</xdr:colOff>
      <xdr:row>1</xdr:row>
      <xdr:rowOff>66675</xdr:rowOff>
    </xdr:from>
    <xdr:ext cx="1266825" cy="381000"/>
    <xdr:pic>
      <xdr:nvPicPr>
        <xdr:cNvPr id="0" name="image1.jp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142875</xdr:colOff>
      <xdr:row>1</xdr:row>
      <xdr:rowOff>28575</xdr:rowOff>
    </xdr:from>
    <xdr:ext cx="457200" cy="457200"/>
    <xdr:pic>
      <xdr:nvPicPr>
        <xdr:cNvPr id="0" name="image6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://www.linkedin.com/company/casanovaimoveis" TargetMode="External"/><Relationship Id="rId22" Type="http://schemas.openxmlformats.org/officeDocument/2006/relationships/hyperlink" Target="http://www.linkedin.com/company/multivisaoentretenimento" TargetMode="External"/><Relationship Id="rId21" Type="http://schemas.openxmlformats.org/officeDocument/2006/relationships/hyperlink" Target="http://www.multivisaoentretenimento.com.br/" TargetMode="External"/><Relationship Id="rId24" Type="http://schemas.openxmlformats.org/officeDocument/2006/relationships/hyperlink" Target="http://www.linkedin.com/company/solucoesomega" TargetMode="External"/><Relationship Id="rId23" Type="http://schemas.openxmlformats.org/officeDocument/2006/relationships/hyperlink" Target="http://www.solucoesomega.com.br/" TargetMode="External"/><Relationship Id="rId1" Type="http://schemas.openxmlformats.org/officeDocument/2006/relationships/hyperlink" Target="http://www.astrojogospro.com.br/" TargetMode="External"/><Relationship Id="rId2" Type="http://schemas.openxmlformats.org/officeDocument/2006/relationships/hyperlink" Target="http://www.linkedin.com/company/astrojogospro" TargetMode="External"/><Relationship Id="rId3" Type="http://schemas.openxmlformats.org/officeDocument/2006/relationships/hyperlink" Target="http://www.autopecasbrasil.com.br/" TargetMode="External"/><Relationship Id="rId4" Type="http://schemas.openxmlformats.org/officeDocument/2006/relationships/hyperlink" Target="http://www.linkedin.com/company/autopecasbrasil" TargetMode="External"/><Relationship Id="rId9" Type="http://schemas.openxmlformats.org/officeDocument/2006/relationships/hyperlink" Target="http://www.audiomaxentretenimento.com.br/" TargetMode="External"/><Relationship Id="rId26" Type="http://schemas.openxmlformats.org/officeDocument/2006/relationships/hyperlink" Target="http://www.linkedin.com/company/aromatechessencias" TargetMode="External"/><Relationship Id="rId25" Type="http://schemas.openxmlformats.org/officeDocument/2006/relationships/hyperlink" Target="http://www.aromatechessencias.com.br/" TargetMode="External"/><Relationship Id="rId28" Type="http://schemas.openxmlformats.org/officeDocument/2006/relationships/hyperlink" Target="http://www.linkedin.com/company/laboratoriospioneiros" TargetMode="External"/><Relationship Id="rId27" Type="http://schemas.openxmlformats.org/officeDocument/2006/relationships/hyperlink" Target="http://www.laboratoriospioneiros.com.br/" TargetMode="External"/><Relationship Id="rId5" Type="http://schemas.openxmlformats.org/officeDocument/2006/relationships/hyperlink" Target="http://www.bioingredientes.com.br/" TargetMode="External"/><Relationship Id="rId6" Type="http://schemas.openxmlformats.org/officeDocument/2006/relationships/hyperlink" Target="http://www.linkedin.com/company/bioingredientes" TargetMode="External"/><Relationship Id="rId29" Type="http://schemas.openxmlformats.org/officeDocument/2006/relationships/hyperlink" Target="http://www.equipaagromaquinas.com.br/" TargetMode="External"/><Relationship Id="rId7" Type="http://schemas.openxmlformats.org/officeDocument/2006/relationships/hyperlink" Target="http://www.tecnologixsolucoes.com.br/" TargetMode="External"/><Relationship Id="rId8" Type="http://schemas.openxmlformats.org/officeDocument/2006/relationships/hyperlink" Target="http://www.linkedin.com/company/tecnologixsolucoes" TargetMode="External"/><Relationship Id="rId31" Type="http://schemas.openxmlformats.org/officeDocument/2006/relationships/hyperlink" Target="http://www.pesostara.com.br/" TargetMode="External"/><Relationship Id="rId30" Type="http://schemas.openxmlformats.org/officeDocument/2006/relationships/hyperlink" Target="http://www.linkedin.com/company/equipaagromaquinas" TargetMode="External"/><Relationship Id="rId11" Type="http://schemas.openxmlformats.org/officeDocument/2006/relationships/hyperlink" Target="http://www.exectoprecrutamento.com.br/" TargetMode="External"/><Relationship Id="rId33" Type="http://schemas.openxmlformats.org/officeDocument/2006/relationships/hyperlink" Target="http://www.megainstitutoinovacao.com.br/" TargetMode="External"/><Relationship Id="rId10" Type="http://schemas.openxmlformats.org/officeDocument/2006/relationships/hyperlink" Target="http://www.linkedin.com/company/audiomaxentretenimento" TargetMode="External"/><Relationship Id="rId32" Type="http://schemas.openxmlformats.org/officeDocument/2006/relationships/hyperlink" Target="http://www.linkedin.com/company/pesostara" TargetMode="External"/><Relationship Id="rId13" Type="http://schemas.openxmlformats.org/officeDocument/2006/relationships/hyperlink" Target="http://www.financafacilfinanceira.com.br/" TargetMode="External"/><Relationship Id="rId35" Type="http://schemas.openxmlformats.org/officeDocument/2006/relationships/hyperlink" Target="http://www.garagensveloce.com.br/" TargetMode="External"/><Relationship Id="rId12" Type="http://schemas.openxmlformats.org/officeDocument/2006/relationships/hyperlink" Target="http://www.linkedin.com/company/exectoprecrutamento" TargetMode="External"/><Relationship Id="rId34" Type="http://schemas.openxmlformats.org/officeDocument/2006/relationships/hyperlink" Target="http://www.linkedin.com/company/megainstitutoinovacao" TargetMode="External"/><Relationship Id="rId15" Type="http://schemas.openxmlformats.org/officeDocument/2006/relationships/hyperlink" Target="http://www.bancoprimaz.com.br/" TargetMode="External"/><Relationship Id="rId37" Type="http://schemas.openxmlformats.org/officeDocument/2006/relationships/hyperlink" Target="http://www.vrinovacorp.com.br/" TargetMode="External"/><Relationship Id="rId14" Type="http://schemas.openxmlformats.org/officeDocument/2006/relationships/hyperlink" Target="http://www.linkedin.com/company/financafacilfinanceira" TargetMode="External"/><Relationship Id="rId36" Type="http://schemas.openxmlformats.org/officeDocument/2006/relationships/hyperlink" Target="http://www.linkedin.com/company/garagensveloce" TargetMode="External"/><Relationship Id="rId17" Type="http://schemas.openxmlformats.org/officeDocument/2006/relationships/hyperlink" Target="http://www.geneticaavancada.com.br/" TargetMode="External"/><Relationship Id="rId39" Type="http://schemas.openxmlformats.org/officeDocument/2006/relationships/drawing" Target="../drawings/drawing2.xml"/><Relationship Id="rId16" Type="http://schemas.openxmlformats.org/officeDocument/2006/relationships/hyperlink" Target="http://www.linkedin.com/company/bancoprimaz" TargetMode="External"/><Relationship Id="rId38" Type="http://schemas.openxmlformats.org/officeDocument/2006/relationships/hyperlink" Target="http://www.linkedin.com/company/vrinovacorp" TargetMode="External"/><Relationship Id="rId19" Type="http://schemas.openxmlformats.org/officeDocument/2006/relationships/hyperlink" Target="http://www.casanovaimoveis.com.br/" TargetMode="External"/><Relationship Id="rId18" Type="http://schemas.openxmlformats.org/officeDocument/2006/relationships/hyperlink" Target="http://www.linkedin.com/company/geneticaavancada" TargetMode="Externa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hyperlink" Target="http://www.linkedin.com/in/janaina-rabello" TargetMode="External"/><Relationship Id="rId22" Type="http://schemas.openxmlformats.org/officeDocument/2006/relationships/vmlDrawing" Target="../drawings/vmlDrawing1.vml"/><Relationship Id="rId21" Type="http://schemas.openxmlformats.org/officeDocument/2006/relationships/drawing" Target="../drawings/drawing3.xml"/><Relationship Id="rId1" Type="http://schemas.openxmlformats.org/officeDocument/2006/relationships/comments" Target="../comments1.xml"/><Relationship Id="rId2" Type="http://schemas.openxmlformats.org/officeDocument/2006/relationships/hyperlink" Target="http://www.linkedin.com/in/juliana-real" TargetMode="External"/><Relationship Id="rId3" Type="http://schemas.openxmlformats.org/officeDocument/2006/relationships/hyperlink" Target="http://www.linkedin.com/in/carolina-garcia" TargetMode="External"/><Relationship Id="rId4" Type="http://schemas.openxmlformats.org/officeDocument/2006/relationships/hyperlink" Target="http://www.linkedin.com/in/elaine-marquesine" TargetMode="External"/><Relationship Id="rId9" Type="http://schemas.openxmlformats.org/officeDocument/2006/relationships/hyperlink" Target="http://www.linkedin.com/in/clara-espirito-santo" TargetMode="External"/><Relationship Id="rId5" Type="http://schemas.openxmlformats.org/officeDocument/2006/relationships/hyperlink" Target="http://www.linkedin.com/in/luis-fernandes" TargetMode="External"/><Relationship Id="rId6" Type="http://schemas.openxmlformats.org/officeDocument/2006/relationships/hyperlink" Target="http://www.linkedin.com/in/pedro-bachi" TargetMode="External"/><Relationship Id="rId7" Type="http://schemas.openxmlformats.org/officeDocument/2006/relationships/hyperlink" Target="http://www.linkedin.com/in/nadine-rigoni" TargetMode="External"/><Relationship Id="rId8" Type="http://schemas.openxmlformats.org/officeDocument/2006/relationships/hyperlink" Target="http://www.linkedin.com/in/lucas-reis" TargetMode="External"/><Relationship Id="rId11" Type="http://schemas.openxmlformats.org/officeDocument/2006/relationships/hyperlink" Target="http://www.linkedin.com/in/pedro-batista" TargetMode="External"/><Relationship Id="rId10" Type="http://schemas.openxmlformats.org/officeDocument/2006/relationships/hyperlink" Target="http://www.linkedin.com/in/manuela-marques" TargetMode="External"/><Relationship Id="rId13" Type="http://schemas.openxmlformats.org/officeDocument/2006/relationships/hyperlink" Target="http://www.linkedin.com/in/ruan-lucas" TargetMode="External"/><Relationship Id="rId12" Type="http://schemas.openxmlformats.org/officeDocument/2006/relationships/hyperlink" Target="http://www.linkedin.com/in/felipe-oliveira" TargetMode="External"/><Relationship Id="rId15" Type="http://schemas.openxmlformats.org/officeDocument/2006/relationships/hyperlink" Target="http://www.linkedin.com/in/mariana-ferreira" TargetMode="External"/><Relationship Id="rId14" Type="http://schemas.openxmlformats.org/officeDocument/2006/relationships/hyperlink" Target="http://www.linkedin.com/in/caroline-dias" TargetMode="External"/><Relationship Id="rId17" Type="http://schemas.openxmlformats.org/officeDocument/2006/relationships/hyperlink" Target="http://www.linkedin.com/in/fernando-gomes" TargetMode="External"/><Relationship Id="rId16" Type="http://schemas.openxmlformats.org/officeDocument/2006/relationships/hyperlink" Target="http://www.linkedin.com/in/caroline-uchoa" TargetMode="External"/><Relationship Id="rId19" Type="http://schemas.openxmlformats.org/officeDocument/2006/relationships/hyperlink" Target="http://www.linkedin.com/in/malcolm-lopes" TargetMode="External"/><Relationship Id="rId18" Type="http://schemas.openxmlformats.org/officeDocument/2006/relationships/hyperlink" Target="http://www.linkedin.com/in/henrique-palmares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2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3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2545B"/>
    <outlinePr summaryBelow="0" summaryRight="0"/>
    <pageSetUpPr fitToPage="1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.38"/>
    <col customWidth="1" min="2" max="13" width="14.38"/>
    <col customWidth="1" min="14" max="14" width="4.38"/>
    <col customWidth="1" min="15" max="26" width="8.63"/>
  </cols>
  <sheetData>
    <row r="1" ht="15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3"/>
      <c r="L1" s="1"/>
      <c r="M1" s="1"/>
      <c r="N1" s="1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5.0" customHeight="1">
      <c r="A2" s="1"/>
      <c r="B2" s="5"/>
      <c r="C2" s="6"/>
      <c r="D2" s="7"/>
      <c r="E2" s="1"/>
      <c r="F2" s="1"/>
      <c r="G2" s="1"/>
      <c r="H2" s="1"/>
      <c r="I2" s="1"/>
      <c r="J2" s="1"/>
      <c r="K2" s="3"/>
      <c r="L2" s="1"/>
      <c r="M2" s="1"/>
      <c r="N2" s="1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1"/>
      <c r="M3" s="1"/>
      <c r="N3" s="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45.0" customHeight="1">
      <c r="A4" s="1"/>
      <c r="B4" s="8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1.0" customHeight="1">
      <c r="A5" s="1"/>
      <c r="B5" s="9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1.0" customHeight="1">
      <c r="A6" s="1"/>
      <c r="B6" s="9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1.0" customHeight="1">
      <c r="A7" s="1"/>
      <c r="B7" s="9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1.0" customHeight="1">
      <c r="A8" s="1"/>
      <c r="B8" s="9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1.0" customHeight="1">
      <c r="A9" s="1"/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1.0" customHeight="1">
      <c r="A10" s="1"/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4.0" customHeight="1">
      <c r="A11" s="1"/>
      <c r="B11" s="11" t="s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1.0" customHeight="1">
      <c r="A12" s="1"/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1.0" customHeight="1">
      <c r="A13" s="1"/>
      <c r="B13" s="12">
        <v>1.0</v>
      </c>
      <c r="C13" s="9" t="s">
        <v>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1.0" customHeight="1">
      <c r="A14" s="1"/>
      <c r="B14" s="1"/>
      <c r="C14" s="9" t="s">
        <v>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1.0" customHeight="1">
      <c r="A15" s="1"/>
      <c r="B15" s="12"/>
      <c r="C15" s="1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1.0" customHeight="1">
      <c r="A16" s="1"/>
      <c r="B16" s="12">
        <v>2.0</v>
      </c>
      <c r="C16" s="9" t="s">
        <v>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1.0" customHeight="1">
      <c r="A17" s="1"/>
      <c r="B17" s="1"/>
      <c r="C17" s="9" t="s">
        <v>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1.0" customHeight="1">
      <c r="A18" s="1"/>
      <c r="B18" s="1"/>
      <c r="C18" s="9" t="s">
        <v>10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1.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1.0" customHeight="1">
      <c r="A20" s="1"/>
      <c r="B20" s="12">
        <v>3.0</v>
      </c>
      <c r="C20" s="9" t="s">
        <v>11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1.0" customHeight="1">
      <c r="A21" s="1"/>
      <c r="B21" s="1"/>
      <c r="C21" s="9" t="s">
        <v>12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1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4.0" customHeight="1">
      <c r="A23" s="1"/>
      <c r="B23" s="11" t="s">
        <v>13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1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1.0" customHeight="1">
      <c r="A25" s="1"/>
      <c r="B25" s="13" t="s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1.0" customHeight="1">
      <c r="A26" s="1"/>
      <c r="B26" s="9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1.0" customHeight="1">
      <c r="A27" s="1"/>
      <c r="B27" s="9" t="s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1.0" customHeight="1">
      <c r="A28" s="1"/>
      <c r="B28" s="1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1.0" customHeight="1">
      <c r="A29" s="1"/>
      <c r="B29" s="13" t="s">
        <v>17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1.0" customHeight="1">
      <c r="A30" s="1"/>
      <c r="B30" s="9" t="s">
        <v>18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1.0" customHeight="1">
      <c r="A31" s="1"/>
      <c r="B31" s="9" t="s">
        <v>19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1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1.0" customHeight="1">
      <c r="A33" s="1"/>
      <c r="B33" s="13" t="s">
        <v>20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1.0" customHeight="1">
      <c r="A34" s="1"/>
      <c r="B34" s="9" t="s">
        <v>21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1.0" customHeight="1">
      <c r="A35" s="1"/>
      <c r="B35" s="9" t="s">
        <v>22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1.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1.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1.0" customHeight="1">
      <c r="A38" s="1"/>
      <c r="B38" s="11" t="s">
        <v>23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1.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1.0" customHeight="1">
      <c r="A40" s="1"/>
      <c r="B40" s="15" t="s">
        <v>24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1.0" customHeight="1">
      <c r="A41" s="1"/>
      <c r="B41" s="16"/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1.0" customHeight="1">
      <c r="A42" s="1"/>
      <c r="B42" s="17" t="s">
        <v>25</v>
      </c>
      <c r="C42" s="17" t="s">
        <v>26</v>
      </c>
      <c r="D42" s="17" t="s">
        <v>27</v>
      </c>
      <c r="E42" s="18"/>
      <c r="F42" s="18"/>
      <c r="G42" s="1"/>
      <c r="H42" s="1"/>
      <c r="I42" s="1"/>
      <c r="J42" s="1"/>
      <c r="K42" s="1"/>
      <c r="L42" s="1"/>
      <c r="M42" s="1"/>
      <c r="N42" s="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1.0" customHeight="1">
      <c r="A43" s="1"/>
      <c r="B43" s="1" t="s">
        <v>28</v>
      </c>
      <c r="C43" s="19" t="str">
        <f>HYPERLINK("https://www.freepik.com/","Freepik")</f>
        <v>Freepik</v>
      </c>
      <c r="D43" s="15" t="s">
        <v>29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1.0" customHeight="1">
      <c r="A44" s="1"/>
      <c r="B44" s="1" t="s">
        <v>30</v>
      </c>
      <c r="C44" s="19" t="str">
        <f>HYPERLINK("https://www.flaticon.com/authors/gregor-cresnar","Gregor Cresnar")</f>
        <v>Gregor Cresnar</v>
      </c>
      <c r="D44" s="15" t="s">
        <v>31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1.0" customHeight="1">
      <c r="A45" s="1"/>
      <c r="B45" s="1" t="s">
        <v>32</v>
      </c>
      <c r="C45" s="19" t="str">
        <f>HYPERLINK("https://www.flaticon.com/authors/tomas-knop","Tomas Knop")</f>
        <v>Tomas Knop</v>
      </c>
      <c r="D45" s="15" t="s">
        <v>29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21.0" customHeight="1">
      <c r="A46" s="1"/>
      <c r="B46" s="1" t="s">
        <v>33</v>
      </c>
      <c r="C46" s="19" t="str">
        <f>HYPERLINK("https://www.flaticon.com/authors/gregor-cresnar","Gregor Cresnar")</f>
        <v>Gregor Cresnar</v>
      </c>
      <c r="D46" s="15" t="s">
        <v>29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21.0" customHeight="1">
      <c r="A47" s="1"/>
      <c r="B47" s="1" t="s">
        <v>34</v>
      </c>
      <c r="C47" s="19" t="str">
        <f>HYPERLINK("https://www.flaticon.com/authors/chanut","Chanut")</f>
        <v>Chanut</v>
      </c>
      <c r="D47" s="15" t="s">
        <v>29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1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1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 gridLines="1" horizontalCentered="1"/>
  <pageMargins bottom="0.75" footer="0.0" header="0.0" left="0.25" right="0.25" top="0.2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8F59"/>
    <outlinePr summaryBelow="0" summaryRight="0"/>
    <pageSetUpPr fitToPage="1"/>
  </sheetPr>
  <sheetViews>
    <sheetView showGridLines="0"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0"/>
  <cols>
    <col customWidth="1" min="1" max="1" width="4.38"/>
    <col customWidth="1" min="2" max="2" width="11.63"/>
    <col customWidth="1" min="3" max="3" width="34.38"/>
    <col customWidth="1" min="4" max="5" width="17.25"/>
    <col customWidth="1" min="6" max="6" width="25.88"/>
    <col customWidth="1" min="7" max="7" width="30.0"/>
    <col customWidth="1" min="8" max="8" width="14.38"/>
    <col customWidth="1" min="9" max="9" width="25.88"/>
    <col customWidth="1" min="10" max="10" width="14.38"/>
    <col customWidth="1" min="11" max="11" width="10.13"/>
    <col customWidth="1" min="12" max="12" width="7.25"/>
    <col customWidth="1" min="13" max="13" width="43.0"/>
    <col customWidth="1" min="14" max="14" width="4.38"/>
    <col customWidth="1" min="15" max="26" width="8.63"/>
  </cols>
  <sheetData>
    <row r="1" ht="15.75" customHeight="1">
      <c r="A1" s="20"/>
      <c r="B1" s="2"/>
      <c r="C1" s="2"/>
      <c r="D1" s="1"/>
      <c r="E1" s="1"/>
      <c r="F1" s="21"/>
      <c r="G1" s="21"/>
      <c r="H1" s="1"/>
      <c r="I1" s="1"/>
      <c r="J1" s="1"/>
      <c r="K1" s="3"/>
      <c r="L1" s="1"/>
      <c r="M1" s="1"/>
      <c r="N1" s="2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5.0" customHeight="1">
      <c r="A2" s="20"/>
      <c r="B2" s="23" t="s">
        <v>35</v>
      </c>
      <c r="C2" s="2"/>
      <c r="D2" s="24" t="s">
        <v>36</v>
      </c>
      <c r="E2" s="25" t="s">
        <v>37</v>
      </c>
      <c r="K2" s="3"/>
      <c r="L2" s="1"/>
      <c r="M2" s="1"/>
      <c r="N2" s="22" t="s">
        <v>38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1.0" customHeight="1">
      <c r="A3" s="20"/>
      <c r="B3" s="1"/>
      <c r="C3" s="1"/>
      <c r="D3" s="1"/>
      <c r="E3" s="1"/>
      <c r="F3" s="21"/>
      <c r="G3" s="21"/>
      <c r="H3" s="1"/>
      <c r="I3" s="1"/>
      <c r="J3" s="1"/>
      <c r="K3" s="3"/>
      <c r="L3" s="1"/>
      <c r="M3" s="1"/>
      <c r="N3" s="2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1.0" customHeight="1">
      <c r="A4" s="20"/>
      <c r="B4" s="26" t="s">
        <v>39</v>
      </c>
      <c r="C4" s="26" t="s">
        <v>40</v>
      </c>
      <c r="D4" s="26" t="s">
        <v>41</v>
      </c>
      <c r="E4" s="26" t="s">
        <v>42</v>
      </c>
      <c r="F4" s="26" t="s">
        <v>43</v>
      </c>
      <c r="G4" s="26" t="s">
        <v>44</v>
      </c>
      <c r="H4" s="26" t="s">
        <v>45</v>
      </c>
      <c r="I4" s="26" t="s">
        <v>46</v>
      </c>
      <c r="J4" s="26" t="s">
        <v>47</v>
      </c>
      <c r="K4" s="26" t="s">
        <v>48</v>
      </c>
      <c r="L4" s="26" t="s">
        <v>49</v>
      </c>
      <c r="M4" s="26" t="s">
        <v>50</v>
      </c>
      <c r="N4" s="27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1.0" customHeight="1">
      <c r="A5" s="20"/>
      <c r="B5" s="1" t="s">
        <v>51</v>
      </c>
      <c r="C5" s="28" t="s">
        <v>52</v>
      </c>
      <c r="D5" s="15" t="s">
        <v>53</v>
      </c>
      <c r="E5" s="15" t="s">
        <v>54</v>
      </c>
      <c r="F5" s="29" t="s">
        <v>55</v>
      </c>
      <c r="G5" s="29" t="s">
        <v>56</v>
      </c>
      <c r="H5" s="30" t="s">
        <v>57</v>
      </c>
      <c r="I5" s="15" t="s">
        <v>58</v>
      </c>
      <c r="J5" s="15" t="s">
        <v>59</v>
      </c>
      <c r="K5" s="3" t="s">
        <v>60</v>
      </c>
      <c r="L5" s="1"/>
      <c r="M5" s="1"/>
      <c r="N5" s="20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1.0" customHeight="1">
      <c r="A6" s="20"/>
      <c r="B6" s="1" t="s">
        <v>51</v>
      </c>
      <c r="C6" s="28" t="s">
        <v>61</v>
      </c>
      <c r="D6" s="15" t="s">
        <v>62</v>
      </c>
      <c r="E6" s="15" t="s">
        <v>63</v>
      </c>
      <c r="F6" s="29" t="s">
        <v>64</v>
      </c>
      <c r="G6" s="29" t="s">
        <v>65</v>
      </c>
      <c r="H6" s="30" t="s">
        <v>66</v>
      </c>
      <c r="I6" s="15" t="s">
        <v>67</v>
      </c>
      <c r="J6" s="15" t="s">
        <v>68</v>
      </c>
      <c r="K6" s="31" t="s">
        <v>69</v>
      </c>
      <c r="L6" s="1"/>
      <c r="M6" s="1"/>
      <c r="N6" s="20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1.0" customHeight="1">
      <c r="A7" s="20"/>
      <c r="B7" s="1" t="s">
        <v>70</v>
      </c>
      <c r="C7" s="28" t="s">
        <v>71</v>
      </c>
      <c r="D7" s="15" t="s">
        <v>62</v>
      </c>
      <c r="E7" s="15" t="s">
        <v>72</v>
      </c>
      <c r="F7" s="29" t="s">
        <v>73</v>
      </c>
      <c r="G7" s="29" t="s">
        <v>74</v>
      </c>
      <c r="H7" s="30" t="s">
        <v>75</v>
      </c>
      <c r="I7" s="15" t="s">
        <v>76</v>
      </c>
      <c r="J7" s="15" t="s">
        <v>77</v>
      </c>
      <c r="K7" s="31" t="s">
        <v>78</v>
      </c>
      <c r="L7" s="1"/>
      <c r="M7" s="1"/>
      <c r="N7" s="20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1.0" customHeight="1">
      <c r="A8" s="20"/>
      <c r="B8" s="1" t="s">
        <v>70</v>
      </c>
      <c r="C8" s="28" t="s">
        <v>79</v>
      </c>
      <c r="D8" s="15" t="s">
        <v>62</v>
      </c>
      <c r="E8" s="15" t="s">
        <v>80</v>
      </c>
      <c r="F8" s="29" t="s">
        <v>81</v>
      </c>
      <c r="G8" s="29" t="s">
        <v>82</v>
      </c>
      <c r="H8" s="30" t="s">
        <v>83</v>
      </c>
      <c r="I8" s="15" t="s">
        <v>84</v>
      </c>
      <c r="J8" s="15" t="s">
        <v>85</v>
      </c>
      <c r="K8" s="31" t="s">
        <v>86</v>
      </c>
      <c r="L8" s="1"/>
      <c r="M8" s="1"/>
      <c r="N8" s="20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1.0" customHeight="1">
      <c r="A9" s="20"/>
      <c r="B9" s="1" t="s">
        <v>70</v>
      </c>
      <c r="C9" s="28" t="s">
        <v>87</v>
      </c>
      <c r="D9" s="15" t="s">
        <v>62</v>
      </c>
      <c r="E9" s="15" t="s">
        <v>72</v>
      </c>
      <c r="F9" s="29" t="s">
        <v>88</v>
      </c>
      <c r="G9" s="29" t="s">
        <v>89</v>
      </c>
      <c r="H9" s="30" t="s">
        <v>90</v>
      </c>
      <c r="I9" s="15" t="s">
        <v>91</v>
      </c>
      <c r="J9" s="15" t="s">
        <v>92</v>
      </c>
      <c r="K9" s="31" t="s">
        <v>93</v>
      </c>
      <c r="L9" s="1"/>
      <c r="M9" s="1"/>
      <c r="N9" s="20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1.0" customHeight="1">
      <c r="A10" s="20"/>
      <c r="B10" s="1" t="s">
        <v>70</v>
      </c>
      <c r="C10" s="28" t="s">
        <v>94</v>
      </c>
      <c r="D10" s="15" t="s">
        <v>95</v>
      </c>
      <c r="E10" s="15" t="s">
        <v>63</v>
      </c>
      <c r="F10" s="29" t="s">
        <v>96</v>
      </c>
      <c r="G10" s="29" t="s">
        <v>97</v>
      </c>
      <c r="H10" s="30" t="s">
        <v>98</v>
      </c>
      <c r="I10" s="15" t="s">
        <v>99</v>
      </c>
      <c r="J10" s="15" t="s">
        <v>100</v>
      </c>
      <c r="K10" s="31" t="s">
        <v>69</v>
      </c>
      <c r="L10" s="1"/>
      <c r="M10" s="1"/>
      <c r="N10" s="2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1.0" customHeight="1">
      <c r="A11" s="20"/>
      <c r="B11" s="1" t="s">
        <v>101</v>
      </c>
      <c r="C11" s="32" t="s">
        <v>102</v>
      </c>
      <c r="D11" s="15" t="s">
        <v>62</v>
      </c>
      <c r="E11" s="15" t="s">
        <v>63</v>
      </c>
      <c r="F11" s="29" t="s">
        <v>103</v>
      </c>
      <c r="G11" s="29" t="s">
        <v>104</v>
      </c>
      <c r="H11" s="30" t="s">
        <v>105</v>
      </c>
      <c r="I11" s="15" t="s">
        <v>106</v>
      </c>
      <c r="J11" s="15" t="s">
        <v>107</v>
      </c>
      <c r="K11" s="31" t="s">
        <v>108</v>
      </c>
      <c r="L11" s="1"/>
      <c r="M11" s="1"/>
      <c r="N11" s="20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1.0" customHeight="1">
      <c r="A12" s="20"/>
      <c r="B12" s="1" t="s">
        <v>101</v>
      </c>
      <c r="C12" s="28" t="s">
        <v>109</v>
      </c>
      <c r="D12" s="15" t="s">
        <v>62</v>
      </c>
      <c r="E12" s="15" t="s">
        <v>54</v>
      </c>
      <c r="F12" s="29" t="s">
        <v>110</v>
      </c>
      <c r="G12" s="29" t="s">
        <v>111</v>
      </c>
      <c r="H12" s="30" t="s">
        <v>112</v>
      </c>
      <c r="I12" s="15" t="s">
        <v>113</v>
      </c>
      <c r="J12" s="15" t="s">
        <v>114</v>
      </c>
      <c r="K12" s="31" t="s">
        <v>69</v>
      </c>
      <c r="L12" s="1"/>
      <c r="M12" s="1"/>
      <c r="N12" s="20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1.0" customHeight="1">
      <c r="A13" s="20"/>
      <c r="B13" s="1" t="s">
        <v>51</v>
      </c>
      <c r="C13" s="28" t="s">
        <v>115</v>
      </c>
      <c r="D13" s="15" t="s">
        <v>62</v>
      </c>
      <c r="E13" s="15" t="s">
        <v>116</v>
      </c>
      <c r="F13" s="29" t="s">
        <v>117</v>
      </c>
      <c r="G13" s="29" t="s">
        <v>118</v>
      </c>
      <c r="H13" s="30" t="s">
        <v>119</v>
      </c>
      <c r="I13" s="15" t="s">
        <v>120</v>
      </c>
      <c r="J13" s="15" t="s">
        <v>121</v>
      </c>
      <c r="K13" s="31" t="s">
        <v>69</v>
      </c>
      <c r="L13" s="1"/>
      <c r="M13" s="1"/>
      <c r="N13" s="2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1.0" customHeight="1">
      <c r="A14" s="20"/>
      <c r="B14" s="1" t="s">
        <v>101</v>
      </c>
      <c r="C14" s="32" t="s">
        <v>122</v>
      </c>
      <c r="D14" s="15" t="s">
        <v>62</v>
      </c>
      <c r="E14" s="15" t="s">
        <v>80</v>
      </c>
      <c r="F14" s="29" t="s">
        <v>123</v>
      </c>
      <c r="G14" s="29" t="s">
        <v>124</v>
      </c>
      <c r="H14" s="30" t="s">
        <v>125</v>
      </c>
      <c r="I14" s="15" t="s">
        <v>126</v>
      </c>
      <c r="J14" s="15" t="s">
        <v>68</v>
      </c>
      <c r="K14" s="31" t="s">
        <v>69</v>
      </c>
      <c r="L14" s="1"/>
      <c r="M14" s="1"/>
      <c r="N14" s="20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1.0" customHeight="1">
      <c r="A15" s="20"/>
      <c r="B15" s="1" t="s">
        <v>101</v>
      </c>
      <c r="C15" s="32" t="s">
        <v>127</v>
      </c>
      <c r="D15" s="15" t="s">
        <v>53</v>
      </c>
      <c r="E15" s="15" t="s">
        <v>63</v>
      </c>
      <c r="F15" s="29" t="s">
        <v>128</v>
      </c>
      <c r="G15" s="29" t="s">
        <v>129</v>
      </c>
      <c r="H15" s="30" t="s">
        <v>130</v>
      </c>
      <c r="I15" s="15" t="s">
        <v>131</v>
      </c>
      <c r="J15" s="15" t="s">
        <v>68</v>
      </c>
      <c r="K15" s="31" t="s">
        <v>69</v>
      </c>
      <c r="L15" s="1"/>
      <c r="M15" s="1"/>
      <c r="N15" s="20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1.0" customHeight="1">
      <c r="A16" s="20"/>
      <c r="B16" s="1" t="s">
        <v>101</v>
      </c>
      <c r="C16" s="28" t="s">
        <v>132</v>
      </c>
      <c r="D16" s="15" t="s">
        <v>62</v>
      </c>
      <c r="E16" s="15" t="s">
        <v>63</v>
      </c>
      <c r="F16" s="29" t="s">
        <v>133</v>
      </c>
      <c r="G16" s="29" t="s">
        <v>134</v>
      </c>
      <c r="H16" s="30" t="s">
        <v>135</v>
      </c>
      <c r="I16" s="15" t="s">
        <v>136</v>
      </c>
      <c r="J16" s="15" t="s">
        <v>137</v>
      </c>
      <c r="K16" s="31" t="s">
        <v>138</v>
      </c>
      <c r="L16" s="1"/>
      <c r="M16" s="1"/>
      <c r="N16" s="2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1.0" customHeight="1">
      <c r="A17" s="20"/>
      <c r="B17" s="1" t="s">
        <v>139</v>
      </c>
      <c r="C17" s="28" t="s">
        <v>140</v>
      </c>
      <c r="D17" s="15" t="s">
        <v>62</v>
      </c>
      <c r="E17" s="15" t="s">
        <v>72</v>
      </c>
      <c r="F17" s="29" t="s">
        <v>141</v>
      </c>
      <c r="G17" s="29" t="s">
        <v>142</v>
      </c>
      <c r="H17" s="30" t="s">
        <v>143</v>
      </c>
      <c r="I17" s="15" t="s">
        <v>144</v>
      </c>
      <c r="J17" s="15" t="s">
        <v>145</v>
      </c>
      <c r="K17" s="31" t="s">
        <v>138</v>
      </c>
      <c r="L17" s="1"/>
      <c r="M17" s="1"/>
      <c r="N17" s="20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1.0" customHeight="1">
      <c r="A18" s="20"/>
      <c r="B18" s="1" t="s">
        <v>70</v>
      </c>
      <c r="C18" s="28" t="s">
        <v>146</v>
      </c>
      <c r="D18" s="15" t="s">
        <v>62</v>
      </c>
      <c r="E18" s="15" t="s">
        <v>80</v>
      </c>
      <c r="F18" s="29" t="s">
        <v>147</v>
      </c>
      <c r="G18" s="29" t="s">
        <v>148</v>
      </c>
      <c r="H18" s="30" t="s">
        <v>149</v>
      </c>
      <c r="I18" s="15" t="s">
        <v>150</v>
      </c>
      <c r="J18" s="15" t="s">
        <v>151</v>
      </c>
      <c r="K18" s="31" t="s">
        <v>152</v>
      </c>
      <c r="L18" s="1"/>
      <c r="M18" s="1"/>
      <c r="N18" s="20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1.0" customHeight="1">
      <c r="A19" s="20"/>
      <c r="B19" s="1" t="s">
        <v>51</v>
      </c>
      <c r="C19" s="32" t="s">
        <v>153</v>
      </c>
      <c r="D19" s="15" t="s">
        <v>62</v>
      </c>
      <c r="E19" s="15" t="s">
        <v>72</v>
      </c>
      <c r="F19" s="29" t="s">
        <v>154</v>
      </c>
      <c r="G19" s="29" t="s">
        <v>155</v>
      </c>
      <c r="H19" s="30" t="s">
        <v>156</v>
      </c>
      <c r="I19" s="15" t="s">
        <v>157</v>
      </c>
      <c r="J19" s="15" t="s">
        <v>158</v>
      </c>
      <c r="K19" s="31" t="s">
        <v>159</v>
      </c>
      <c r="L19" s="1"/>
      <c r="M19" s="1"/>
      <c r="N19" s="20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1.0" customHeight="1">
      <c r="A20" s="20"/>
      <c r="B20" s="1" t="s">
        <v>101</v>
      </c>
      <c r="C20" s="32" t="s">
        <v>160</v>
      </c>
      <c r="D20" s="15" t="s">
        <v>62</v>
      </c>
      <c r="E20" s="15" t="s">
        <v>63</v>
      </c>
      <c r="F20" s="29" t="s">
        <v>161</v>
      </c>
      <c r="G20" s="29" t="s">
        <v>162</v>
      </c>
      <c r="H20" s="30" t="s">
        <v>163</v>
      </c>
      <c r="I20" s="15" t="s">
        <v>164</v>
      </c>
      <c r="J20" s="15" t="s">
        <v>165</v>
      </c>
      <c r="K20" s="31" t="s">
        <v>166</v>
      </c>
      <c r="L20" s="1"/>
      <c r="M20" s="1"/>
      <c r="N20" s="20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1.0" customHeight="1">
      <c r="A21" s="20"/>
      <c r="B21" s="1" t="s">
        <v>51</v>
      </c>
      <c r="C21" s="28" t="s">
        <v>167</v>
      </c>
      <c r="D21" s="15" t="s">
        <v>62</v>
      </c>
      <c r="E21" s="15" t="s">
        <v>80</v>
      </c>
      <c r="F21" s="29" t="s">
        <v>168</v>
      </c>
      <c r="G21" s="29" t="s">
        <v>169</v>
      </c>
      <c r="H21" s="30" t="s">
        <v>170</v>
      </c>
      <c r="I21" s="15" t="s">
        <v>171</v>
      </c>
      <c r="J21" s="15" t="s">
        <v>172</v>
      </c>
      <c r="K21" s="31" t="s">
        <v>69</v>
      </c>
      <c r="L21" s="1"/>
      <c r="M21" s="1"/>
      <c r="N21" s="20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1.0" customHeight="1">
      <c r="A22" s="20"/>
      <c r="B22" s="1" t="s">
        <v>70</v>
      </c>
      <c r="C22" s="28" t="s">
        <v>173</v>
      </c>
      <c r="D22" s="15" t="s">
        <v>53</v>
      </c>
      <c r="E22" s="15" t="s">
        <v>72</v>
      </c>
      <c r="F22" s="29" t="s">
        <v>174</v>
      </c>
      <c r="G22" s="29" t="s">
        <v>175</v>
      </c>
      <c r="H22" s="30" t="s">
        <v>176</v>
      </c>
      <c r="I22" s="15" t="s">
        <v>177</v>
      </c>
      <c r="J22" s="15" t="s">
        <v>178</v>
      </c>
      <c r="K22" s="31" t="s">
        <v>179</v>
      </c>
      <c r="L22" s="1"/>
      <c r="M22" s="1"/>
      <c r="N22" s="20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1.0" customHeight="1">
      <c r="A23" s="20"/>
      <c r="B23" s="1" t="s">
        <v>139</v>
      </c>
      <c r="C23" s="28" t="s">
        <v>180</v>
      </c>
      <c r="D23" s="15" t="s">
        <v>62</v>
      </c>
      <c r="E23" s="15" t="s">
        <v>63</v>
      </c>
      <c r="F23" s="29" t="s">
        <v>181</v>
      </c>
      <c r="G23" s="29" t="s">
        <v>182</v>
      </c>
      <c r="H23" s="30" t="s">
        <v>183</v>
      </c>
      <c r="I23" s="15" t="s">
        <v>184</v>
      </c>
      <c r="J23" s="15" t="s">
        <v>185</v>
      </c>
      <c r="K23" s="31" t="s">
        <v>186</v>
      </c>
      <c r="L23" s="1"/>
      <c r="M23" s="1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1.0" customHeight="1">
      <c r="A24" s="20"/>
      <c r="B24" s="1"/>
      <c r="C24" s="1"/>
      <c r="D24" s="1"/>
      <c r="E24" s="1"/>
      <c r="F24" s="19"/>
      <c r="G24" s="19"/>
      <c r="H24" s="1"/>
      <c r="I24" s="1"/>
      <c r="J24" s="1"/>
      <c r="K24" s="3"/>
      <c r="L24" s="1"/>
      <c r="M24" s="1"/>
      <c r="N24" s="20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1.0" customHeight="1">
      <c r="A25" s="20"/>
      <c r="B25" s="1"/>
      <c r="C25" s="1"/>
      <c r="D25" s="1"/>
      <c r="E25" s="1"/>
      <c r="F25" s="19"/>
      <c r="G25" s="19"/>
      <c r="H25" s="1"/>
      <c r="I25" s="1"/>
      <c r="J25" s="1"/>
      <c r="K25" s="3"/>
      <c r="L25" s="1"/>
      <c r="M25" s="1"/>
      <c r="N25" s="20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1.0" customHeight="1">
      <c r="A26" s="20"/>
      <c r="B26" s="1"/>
      <c r="C26" s="1"/>
      <c r="D26" s="1"/>
      <c r="E26" s="1"/>
      <c r="F26" s="19"/>
      <c r="G26" s="19"/>
      <c r="H26" s="1"/>
      <c r="I26" s="1"/>
      <c r="J26" s="1"/>
      <c r="K26" s="3"/>
      <c r="L26" s="1"/>
      <c r="M26" s="1"/>
      <c r="N26" s="20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1.0" customHeight="1">
      <c r="A27" s="20"/>
      <c r="B27" s="1"/>
      <c r="C27" s="1"/>
      <c r="D27" s="1"/>
      <c r="E27" s="1"/>
      <c r="F27" s="19"/>
      <c r="G27" s="19"/>
      <c r="H27" s="1"/>
      <c r="I27" s="1"/>
      <c r="J27" s="1"/>
      <c r="K27" s="3"/>
      <c r="L27" s="1"/>
      <c r="M27" s="1"/>
      <c r="N27" s="20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1.0" customHeight="1">
      <c r="A28" s="20"/>
      <c r="B28" s="1"/>
      <c r="C28" s="1"/>
      <c r="D28" s="1"/>
      <c r="E28" s="1"/>
      <c r="F28" s="19"/>
      <c r="G28" s="19"/>
      <c r="H28" s="1"/>
      <c r="I28" s="1"/>
      <c r="J28" s="1"/>
      <c r="K28" s="3"/>
      <c r="L28" s="1"/>
      <c r="M28" s="1"/>
      <c r="N28" s="20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1.0" customHeight="1">
      <c r="A29" s="20"/>
      <c r="B29" s="1"/>
      <c r="C29" s="1"/>
      <c r="D29" s="1"/>
      <c r="E29" s="1"/>
      <c r="F29" s="19"/>
      <c r="G29" s="19"/>
      <c r="H29" s="1"/>
      <c r="I29" s="1"/>
      <c r="J29" s="1"/>
      <c r="K29" s="3"/>
      <c r="L29" s="1"/>
      <c r="M29" s="1"/>
      <c r="N29" s="20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1.0" customHeight="1">
      <c r="A30" s="20"/>
      <c r="B30" s="1"/>
      <c r="C30" s="1"/>
      <c r="D30" s="1"/>
      <c r="E30" s="1"/>
      <c r="F30" s="19"/>
      <c r="G30" s="19"/>
      <c r="H30" s="1"/>
      <c r="I30" s="1"/>
      <c r="J30" s="1"/>
      <c r="K30" s="3"/>
      <c r="L30" s="1"/>
      <c r="M30" s="1"/>
      <c r="N30" s="20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1.0" customHeight="1">
      <c r="A31" s="20"/>
      <c r="B31" s="1"/>
      <c r="C31" s="1"/>
      <c r="D31" s="1"/>
      <c r="E31" s="1"/>
      <c r="F31" s="19"/>
      <c r="G31" s="19"/>
      <c r="H31" s="1"/>
      <c r="I31" s="1"/>
      <c r="J31" s="1"/>
      <c r="K31" s="3"/>
      <c r="L31" s="1"/>
      <c r="M31" s="1"/>
      <c r="N31" s="20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1.0" customHeight="1">
      <c r="A32" s="20"/>
      <c r="B32" s="1"/>
      <c r="C32" s="1"/>
      <c r="D32" s="1"/>
      <c r="E32" s="1"/>
      <c r="F32" s="19"/>
      <c r="G32" s="19"/>
      <c r="H32" s="1"/>
      <c r="I32" s="1"/>
      <c r="J32" s="1"/>
      <c r="K32" s="3"/>
      <c r="L32" s="1"/>
      <c r="M32" s="1"/>
      <c r="N32" s="20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1.0" customHeight="1">
      <c r="A33" s="20"/>
      <c r="B33" s="1"/>
      <c r="C33" s="1"/>
      <c r="D33" s="1"/>
      <c r="E33" s="1"/>
      <c r="F33" s="19"/>
      <c r="G33" s="19"/>
      <c r="H33" s="1"/>
      <c r="I33" s="1"/>
      <c r="J33" s="1"/>
      <c r="K33" s="3"/>
      <c r="L33" s="1"/>
      <c r="M33" s="1"/>
      <c r="N33" s="20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1.0" customHeight="1">
      <c r="A34" s="20"/>
      <c r="B34" s="1"/>
      <c r="C34" s="1"/>
      <c r="D34" s="1"/>
      <c r="E34" s="1"/>
      <c r="F34" s="19"/>
      <c r="G34" s="19"/>
      <c r="H34" s="1"/>
      <c r="I34" s="1"/>
      <c r="J34" s="1"/>
      <c r="K34" s="3"/>
      <c r="L34" s="1"/>
      <c r="M34" s="1"/>
      <c r="N34" s="20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1.0" customHeight="1">
      <c r="A35" s="20"/>
      <c r="B35" s="1"/>
      <c r="C35" s="1"/>
      <c r="D35" s="1"/>
      <c r="E35" s="1"/>
      <c r="F35" s="19"/>
      <c r="G35" s="19"/>
      <c r="H35" s="1"/>
      <c r="I35" s="1"/>
      <c r="J35" s="1"/>
      <c r="K35" s="3"/>
      <c r="L35" s="1"/>
      <c r="M35" s="1"/>
      <c r="N35" s="20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1.0" customHeight="1">
      <c r="A36" s="20"/>
      <c r="B36" s="1"/>
      <c r="C36" s="1"/>
      <c r="D36" s="1"/>
      <c r="E36" s="1"/>
      <c r="F36" s="19"/>
      <c r="G36" s="19"/>
      <c r="H36" s="1"/>
      <c r="I36" s="1"/>
      <c r="J36" s="1"/>
      <c r="K36" s="3"/>
      <c r="L36" s="1"/>
      <c r="M36" s="1"/>
      <c r="N36" s="20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1.0" customHeight="1">
      <c r="A37" s="20"/>
      <c r="B37" s="1"/>
      <c r="C37" s="1"/>
      <c r="D37" s="1"/>
      <c r="E37" s="1"/>
      <c r="F37" s="19"/>
      <c r="G37" s="19"/>
      <c r="H37" s="1"/>
      <c r="I37" s="1"/>
      <c r="J37" s="1"/>
      <c r="K37" s="3"/>
      <c r="L37" s="1"/>
      <c r="M37" s="1"/>
      <c r="N37" s="20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1.0" customHeight="1">
      <c r="A38" s="20"/>
      <c r="B38" s="1"/>
      <c r="C38" s="1"/>
      <c r="D38" s="1"/>
      <c r="E38" s="1"/>
      <c r="F38" s="19"/>
      <c r="G38" s="19"/>
      <c r="H38" s="1"/>
      <c r="I38" s="1"/>
      <c r="J38" s="1"/>
      <c r="K38" s="3"/>
      <c r="L38" s="1"/>
      <c r="M38" s="1"/>
      <c r="N38" s="20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1.0" customHeight="1">
      <c r="A39" s="20"/>
      <c r="B39" s="1"/>
      <c r="C39" s="1"/>
      <c r="D39" s="1"/>
      <c r="E39" s="1"/>
      <c r="F39" s="19"/>
      <c r="G39" s="19"/>
      <c r="H39" s="1"/>
      <c r="I39" s="1"/>
      <c r="J39" s="1"/>
      <c r="K39" s="3"/>
      <c r="L39" s="1"/>
      <c r="M39" s="1"/>
      <c r="N39" s="20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1.0" customHeight="1">
      <c r="A40" s="20"/>
      <c r="B40" s="1"/>
      <c r="C40" s="1"/>
      <c r="D40" s="1"/>
      <c r="E40" s="1"/>
      <c r="F40" s="19"/>
      <c r="G40" s="19"/>
      <c r="H40" s="1"/>
      <c r="I40" s="1"/>
      <c r="J40" s="1"/>
      <c r="K40" s="3"/>
      <c r="L40" s="1"/>
      <c r="M40" s="1"/>
      <c r="N40" s="20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1.0" customHeight="1">
      <c r="A41" s="20"/>
      <c r="B41" s="1"/>
      <c r="C41" s="1"/>
      <c r="D41" s="1"/>
      <c r="E41" s="1"/>
      <c r="F41" s="19"/>
      <c r="G41" s="19"/>
      <c r="H41" s="1"/>
      <c r="I41" s="1"/>
      <c r="J41" s="1"/>
      <c r="K41" s="3"/>
      <c r="L41" s="1"/>
      <c r="M41" s="1"/>
      <c r="N41" s="20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1.0" customHeight="1">
      <c r="A42" s="20"/>
      <c r="B42" s="1"/>
      <c r="C42" s="1"/>
      <c r="D42" s="1"/>
      <c r="E42" s="1"/>
      <c r="F42" s="19"/>
      <c r="G42" s="19"/>
      <c r="H42" s="1"/>
      <c r="I42" s="1"/>
      <c r="J42" s="1"/>
      <c r="K42" s="3"/>
      <c r="L42" s="1"/>
      <c r="M42" s="1"/>
      <c r="N42" s="2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1.0" customHeight="1">
      <c r="A43" s="20"/>
      <c r="B43" s="1"/>
      <c r="C43" s="1"/>
      <c r="D43" s="1"/>
      <c r="E43" s="1"/>
      <c r="F43" s="19"/>
      <c r="G43" s="19"/>
      <c r="H43" s="1"/>
      <c r="I43" s="1"/>
      <c r="J43" s="1"/>
      <c r="K43" s="3"/>
      <c r="L43" s="1"/>
      <c r="M43" s="1"/>
      <c r="N43" s="20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1.0" customHeight="1">
      <c r="A44" s="20"/>
      <c r="B44" s="1"/>
      <c r="C44" s="1"/>
      <c r="D44" s="1"/>
      <c r="E44" s="1"/>
      <c r="F44" s="19"/>
      <c r="G44" s="19"/>
      <c r="H44" s="1"/>
      <c r="I44" s="1"/>
      <c r="J44" s="1"/>
      <c r="K44" s="3"/>
      <c r="L44" s="1"/>
      <c r="M44" s="1"/>
      <c r="N44" s="20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1.0" customHeight="1">
      <c r="A45" s="20"/>
      <c r="B45" s="1"/>
      <c r="C45" s="1"/>
      <c r="D45" s="1"/>
      <c r="E45" s="1"/>
      <c r="F45" s="19"/>
      <c r="G45" s="19"/>
      <c r="H45" s="1"/>
      <c r="I45" s="1"/>
      <c r="J45" s="1"/>
      <c r="K45" s="3"/>
      <c r="L45" s="1"/>
      <c r="M45" s="1"/>
      <c r="N45" s="20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21.0" customHeight="1">
      <c r="A46" s="20"/>
      <c r="B46" s="1"/>
      <c r="C46" s="1"/>
      <c r="D46" s="1"/>
      <c r="E46" s="1"/>
      <c r="F46" s="19"/>
      <c r="G46" s="19"/>
      <c r="H46" s="1"/>
      <c r="I46" s="1"/>
      <c r="J46" s="1"/>
      <c r="K46" s="3"/>
      <c r="L46" s="1"/>
      <c r="M46" s="1"/>
      <c r="N46" s="20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21.0" customHeight="1">
      <c r="A47" s="20"/>
      <c r="B47" s="1"/>
      <c r="C47" s="1"/>
      <c r="D47" s="1"/>
      <c r="E47" s="1"/>
      <c r="F47" s="19"/>
      <c r="G47" s="19"/>
      <c r="H47" s="1"/>
      <c r="I47" s="1"/>
      <c r="J47" s="1"/>
      <c r="K47" s="3"/>
      <c r="L47" s="1"/>
      <c r="M47" s="1"/>
      <c r="N47" s="20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1.0" customHeight="1">
      <c r="A48" s="20"/>
      <c r="B48" s="1"/>
      <c r="C48" s="1"/>
      <c r="D48" s="1"/>
      <c r="E48" s="1"/>
      <c r="F48" s="19"/>
      <c r="G48" s="19"/>
      <c r="H48" s="1"/>
      <c r="I48" s="1"/>
      <c r="J48" s="1"/>
      <c r="K48" s="3"/>
      <c r="L48" s="1"/>
      <c r="M48" s="1"/>
      <c r="N48" s="20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1.0" customHeight="1">
      <c r="A49" s="20"/>
      <c r="B49" s="1"/>
      <c r="C49" s="1"/>
      <c r="D49" s="1"/>
      <c r="E49" s="1"/>
      <c r="F49" s="19"/>
      <c r="G49" s="19"/>
      <c r="H49" s="1"/>
      <c r="I49" s="1"/>
      <c r="J49" s="1"/>
      <c r="K49" s="3"/>
      <c r="L49" s="1"/>
      <c r="M49" s="1"/>
      <c r="N49" s="20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1.0" customHeight="1">
      <c r="A50" s="20"/>
      <c r="B50" s="1"/>
      <c r="C50" s="1"/>
      <c r="D50" s="1"/>
      <c r="E50" s="1"/>
      <c r="F50" s="19"/>
      <c r="G50" s="19"/>
      <c r="H50" s="1"/>
      <c r="I50" s="1"/>
      <c r="J50" s="1"/>
      <c r="K50" s="3"/>
      <c r="L50" s="1"/>
      <c r="M50" s="1"/>
      <c r="N50" s="20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1.0" customHeight="1">
      <c r="A51" s="20"/>
      <c r="B51" s="1"/>
      <c r="C51" s="1"/>
      <c r="D51" s="1"/>
      <c r="E51" s="1"/>
      <c r="F51" s="19"/>
      <c r="G51" s="19"/>
      <c r="H51" s="1"/>
      <c r="I51" s="1"/>
      <c r="J51" s="1"/>
      <c r="K51" s="3"/>
      <c r="L51" s="1"/>
      <c r="M51" s="1"/>
      <c r="N51" s="20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1.0" customHeight="1">
      <c r="A52" s="20"/>
      <c r="B52" s="1"/>
      <c r="C52" s="1"/>
      <c r="D52" s="1"/>
      <c r="E52" s="1"/>
      <c r="F52" s="19"/>
      <c r="G52" s="19"/>
      <c r="H52" s="1"/>
      <c r="I52" s="1"/>
      <c r="J52" s="1"/>
      <c r="K52" s="3"/>
      <c r="L52" s="1"/>
      <c r="M52" s="1"/>
      <c r="N52" s="20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1.0" customHeight="1">
      <c r="A53" s="20"/>
      <c r="B53" s="1"/>
      <c r="C53" s="1"/>
      <c r="D53" s="1"/>
      <c r="E53" s="1"/>
      <c r="F53" s="19"/>
      <c r="G53" s="19"/>
      <c r="H53" s="1"/>
      <c r="I53" s="1"/>
      <c r="J53" s="1"/>
      <c r="K53" s="3"/>
      <c r="L53" s="1"/>
      <c r="M53" s="1"/>
      <c r="N53" s="20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1.0" customHeight="1">
      <c r="A54" s="20"/>
      <c r="B54" s="1"/>
      <c r="C54" s="1"/>
      <c r="D54" s="1"/>
      <c r="E54" s="1"/>
      <c r="F54" s="19"/>
      <c r="G54" s="19"/>
      <c r="H54" s="1"/>
      <c r="I54" s="1"/>
      <c r="J54" s="1"/>
      <c r="K54" s="3"/>
      <c r="L54" s="1"/>
      <c r="M54" s="1"/>
      <c r="N54" s="20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21.0" customHeight="1">
      <c r="A55" s="4"/>
      <c r="B55" s="1"/>
      <c r="C55" s="1"/>
      <c r="D55" s="1"/>
      <c r="E55" s="1"/>
      <c r="F55" s="19"/>
      <c r="G55" s="19"/>
      <c r="H55" s="1"/>
      <c r="I55" s="1"/>
      <c r="J55" s="1"/>
      <c r="K55" s="3"/>
      <c r="L55" s="1"/>
      <c r="M55" s="1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21.0" customHeight="1">
      <c r="A56" s="4"/>
      <c r="B56" s="1"/>
      <c r="C56" s="1"/>
      <c r="D56" s="1"/>
      <c r="E56" s="1"/>
      <c r="F56" s="19"/>
      <c r="G56" s="19"/>
      <c r="H56" s="1"/>
      <c r="I56" s="1"/>
      <c r="J56" s="1"/>
      <c r="K56" s="3"/>
      <c r="L56" s="1"/>
      <c r="M56" s="1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21.0" customHeight="1">
      <c r="A57" s="4"/>
      <c r="B57" s="1"/>
      <c r="C57" s="1"/>
      <c r="D57" s="1"/>
      <c r="E57" s="1"/>
      <c r="F57" s="19"/>
      <c r="G57" s="19"/>
      <c r="H57" s="1"/>
      <c r="I57" s="1"/>
      <c r="J57" s="1"/>
      <c r="K57" s="3"/>
      <c r="L57" s="1"/>
      <c r="M57" s="1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21.0" customHeight="1">
      <c r="A58" s="4"/>
      <c r="B58" s="1"/>
      <c r="C58" s="1"/>
      <c r="D58" s="1"/>
      <c r="E58" s="1"/>
      <c r="F58" s="19"/>
      <c r="G58" s="19"/>
      <c r="H58" s="1"/>
      <c r="I58" s="1"/>
      <c r="J58" s="1"/>
      <c r="K58" s="3"/>
      <c r="L58" s="1"/>
      <c r="M58" s="1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1.0" customHeight="1">
      <c r="A59" s="4"/>
      <c r="B59" s="1"/>
      <c r="C59" s="1"/>
      <c r="D59" s="1"/>
      <c r="E59" s="1"/>
      <c r="F59" s="19"/>
      <c r="G59" s="19"/>
      <c r="H59" s="1"/>
      <c r="I59" s="1"/>
      <c r="J59" s="1"/>
      <c r="K59" s="3"/>
      <c r="L59" s="1"/>
      <c r="M59" s="1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21.0" customHeight="1">
      <c r="A60" s="4"/>
      <c r="B60" s="1"/>
      <c r="C60" s="1"/>
      <c r="D60" s="1"/>
      <c r="E60" s="1"/>
      <c r="F60" s="19"/>
      <c r="G60" s="19"/>
      <c r="H60" s="1"/>
      <c r="I60" s="1"/>
      <c r="J60" s="1"/>
      <c r="K60" s="3"/>
      <c r="L60" s="1"/>
      <c r="M60" s="1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1.0" customHeight="1">
      <c r="A61" s="4"/>
      <c r="B61" s="1"/>
      <c r="C61" s="1"/>
      <c r="D61" s="1"/>
      <c r="E61" s="1"/>
      <c r="F61" s="19"/>
      <c r="G61" s="19"/>
      <c r="H61" s="1"/>
      <c r="I61" s="1"/>
      <c r="J61" s="1"/>
      <c r="K61" s="3"/>
      <c r="L61" s="1"/>
      <c r="M61" s="1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1.0" customHeight="1">
      <c r="A62" s="4"/>
      <c r="B62" s="1"/>
      <c r="C62" s="1"/>
      <c r="D62" s="1"/>
      <c r="E62" s="1"/>
      <c r="F62" s="19"/>
      <c r="G62" s="19"/>
      <c r="H62" s="1"/>
      <c r="I62" s="1"/>
      <c r="J62" s="1"/>
      <c r="K62" s="3"/>
      <c r="L62" s="1"/>
      <c r="M62" s="1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1.0" customHeight="1">
      <c r="A63" s="4"/>
      <c r="B63" s="1"/>
      <c r="C63" s="1"/>
      <c r="D63" s="1"/>
      <c r="E63" s="1"/>
      <c r="F63" s="19"/>
      <c r="G63" s="19"/>
      <c r="H63" s="1"/>
      <c r="I63" s="1"/>
      <c r="J63" s="1"/>
      <c r="K63" s="3"/>
      <c r="L63" s="1"/>
      <c r="M63" s="1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21.0" customHeight="1">
      <c r="A64" s="4"/>
      <c r="B64" s="1"/>
      <c r="C64" s="1"/>
      <c r="D64" s="1"/>
      <c r="E64" s="1"/>
      <c r="F64" s="19"/>
      <c r="G64" s="19"/>
      <c r="H64" s="1"/>
      <c r="I64" s="1"/>
      <c r="J64" s="1"/>
      <c r="K64" s="3"/>
      <c r="L64" s="1"/>
      <c r="M64" s="1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21.0" customHeight="1">
      <c r="A65" s="4"/>
      <c r="B65" s="1"/>
      <c r="C65" s="1"/>
      <c r="D65" s="1"/>
      <c r="E65" s="1"/>
      <c r="F65" s="19"/>
      <c r="G65" s="19"/>
      <c r="H65" s="1"/>
      <c r="I65" s="1"/>
      <c r="J65" s="1"/>
      <c r="K65" s="3"/>
      <c r="L65" s="1"/>
      <c r="M65" s="1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1.0" customHeight="1">
      <c r="A66" s="4"/>
      <c r="B66" s="1"/>
      <c r="C66" s="1"/>
      <c r="D66" s="1"/>
      <c r="E66" s="1"/>
      <c r="F66" s="19"/>
      <c r="G66" s="19"/>
      <c r="H66" s="1"/>
      <c r="I66" s="1"/>
      <c r="J66" s="1"/>
      <c r="K66" s="3"/>
      <c r="L66" s="1"/>
      <c r="M66" s="1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21.0" customHeight="1">
      <c r="A67" s="4"/>
      <c r="B67" s="1"/>
      <c r="C67" s="1"/>
      <c r="D67" s="1"/>
      <c r="E67" s="1"/>
      <c r="F67" s="19"/>
      <c r="G67" s="19"/>
      <c r="H67" s="1"/>
      <c r="I67" s="1"/>
      <c r="J67" s="1"/>
      <c r="K67" s="3"/>
      <c r="L67" s="1"/>
      <c r="M67" s="1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21.0" customHeight="1">
      <c r="A68" s="4"/>
      <c r="B68" s="1"/>
      <c r="C68" s="1"/>
      <c r="D68" s="1"/>
      <c r="E68" s="1"/>
      <c r="F68" s="19"/>
      <c r="G68" s="19"/>
      <c r="H68" s="1"/>
      <c r="I68" s="1"/>
      <c r="J68" s="1"/>
      <c r="K68" s="3"/>
      <c r="L68" s="1"/>
      <c r="M68" s="1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21.0" customHeight="1">
      <c r="A69" s="4"/>
      <c r="B69" s="1"/>
      <c r="C69" s="1"/>
      <c r="D69" s="1"/>
      <c r="E69" s="1"/>
      <c r="F69" s="19"/>
      <c r="G69" s="19"/>
      <c r="H69" s="1"/>
      <c r="I69" s="1"/>
      <c r="J69" s="1"/>
      <c r="K69" s="3"/>
      <c r="L69" s="1"/>
      <c r="M69" s="1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21.0" customHeight="1">
      <c r="A70" s="4"/>
      <c r="B70" s="1"/>
      <c r="C70" s="1"/>
      <c r="D70" s="1"/>
      <c r="E70" s="1"/>
      <c r="F70" s="19"/>
      <c r="G70" s="19"/>
      <c r="H70" s="1"/>
      <c r="I70" s="1"/>
      <c r="J70" s="1"/>
      <c r="K70" s="3"/>
      <c r="L70" s="1"/>
      <c r="M70" s="1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21.0" customHeight="1">
      <c r="A71" s="4"/>
      <c r="B71" s="1"/>
      <c r="C71" s="1"/>
      <c r="D71" s="1"/>
      <c r="E71" s="1"/>
      <c r="F71" s="19"/>
      <c r="G71" s="19"/>
      <c r="H71" s="1"/>
      <c r="I71" s="1"/>
      <c r="J71" s="1"/>
      <c r="K71" s="3"/>
      <c r="L71" s="1"/>
      <c r="M71" s="1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21.0" customHeight="1">
      <c r="A72" s="4"/>
      <c r="B72" s="1"/>
      <c r="C72" s="1"/>
      <c r="D72" s="1"/>
      <c r="E72" s="1"/>
      <c r="F72" s="19"/>
      <c r="G72" s="19"/>
      <c r="H72" s="1"/>
      <c r="I72" s="1"/>
      <c r="J72" s="1"/>
      <c r="K72" s="3"/>
      <c r="L72" s="1"/>
      <c r="M72" s="1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21.0" customHeight="1">
      <c r="A73" s="4"/>
      <c r="B73" s="1"/>
      <c r="C73" s="1"/>
      <c r="D73" s="1"/>
      <c r="E73" s="1"/>
      <c r="F73" s="19"/>
      <c r="G73" s="19"/>
      <c r="H73" s="1"/>
      <c r="I73" s="1"/>
      <c r="J73" s="1"/>
      <c r="K73" s="3"/>
      <c r="L73" s="1"/>
      <c r="M73" s="1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21.0" customHeight="1">
      <c r="A74" s="4"/>
      <c r="B74" s="1"/>
      <c r="C74" s="1"/>
      <c r="D74" s="1"/>
      <c r="E74" s="1"/>
      <c r="F74" s="19"/>
      <c r="G74" s="19"/>
      <c r="H74" s="1"/>
      <c r="I74" s="1"/>
      <c r="J74" s="1"/>
      <c r="K74" s="3"/>
      <c r="L74" s="1"/>
      <c r="M74" s="1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21.0" customHeight="1">
      <c r="A75" s="4"/>
      <c r="B75" s="1"/>
      <c r="C75" s="1"/>
      <c r="D75" s="1"/>
      <c r="E75" s="1"/>
      <c r="F75" s="19"/>
      <c r="G75" s="19"/>
      <c r="H75" s="1"/>
      <c r="I75" s="1"/>
      <c r="J75" s="1"/>
      <c r="K75" s="3"/>
      <c r="L75" s="1"/>
      <c r="M75" s="1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21.0" customHeight="1">
      <c r="A76" s="4"/>
      <c r="B76" s="1"/>
      <c r="C76" s="1"/>
      <c r="D76" s="1"/>
      <c r="E76" s="1"/>
      <c r="F76" s="19"/>
      <c r="G76" s="19"/>
      <c r="H76" s="1"/>
      <c r="I76" s="1"/>
      <c r="J76" s="1"/>
      <c r="K76" s="3"/>
      <c r="L76" s="1"/>
      <c r="M76" s="1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21.0" customHeight="1">
      <c r="A77" s="4"/>
      <c r="B77" s="1"/>
      <c r="C77" s="1"/>
      <c r="D77" s="1"/>
      <c r="E77" s="1"/>
      <c r="F77" s="19"/>
      <c r="G77" s="19"/>
      <c r="H77" s="1"/>
      <c r="I77" s="1"/>
      <c r="J77" s="1"/>
      <c r="K77" s="3"/>
      <c r="L77" s="1"/>
      <c r="M77" s="1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21.0" customHeight="1">
      <c r="A78" s="4"/>
      <c r="B78" s="1"/>
      <c r="C78" s="1"/>
      <c r="D78" s="1"/>
      <c r="E78" s="1"/>
      <c r="F78" s="19"/>
      <c r="G78" s="19"/>
      <c r="H78" s="1"/>
      <c r="I78" s="1"/>
      <c r="J78" s="1"/>
      <c r="K78" s="3"/>
      <c r="L78" s="1"/>
      <c r="M78" s="1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21.0" customHeight="1">
      <c r="A79" s="4"/>
      <c r="B79" s="1"/>
      <c r="C79" s="1"/>
      <c r="D79" s="1"/>
      <c r="E79" s="1"/>
      <c r="F79" s="19"/>
      <c r="G79" s="19"/>
      <c r="H79" s="1"/>
      <c r="I79" s="1"/>
      <c r="J79" s="1"/>
      <c r="K79" s="3"/>
      <c r="L79" s="1"/>
      <c r="M79" s="1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21.0" customHeight="1">
      <c r="A80" s="4"/>
      <c r="B80" s="1"/>
      <c r="C80" s="1"/>
      <c r="D80" s="1"/>
      <c r="E80" s="1"/>
      <c r="F80" s="19"/>
      <c r="G80" s="19"/>
      <c r="H80" s="1"/>
      <c r="I80" s="1"/>
      <c r="J80" s="1"/>
      <c r="K80" s="3"/>
      <c r="L80" s="1"/>
      <c r="M80" s="1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21.0" customHeight="1">
      <c r="A81" s="4"/>
      <c r="B81" s="1"/>
      <c r="C81" s="1"/>
      <c r="D81" s="1"/>
      <c r="E81" s="1"/>
      <c r="F81" s="19"/>
      <c r="G81" s="19"/>
      <c r="H81" s="1"/>
      <c r="I81" s="1"/>
      <c r="J81" s="1"/>
      <c r="K81" s="3"/>
      <c r="L81" s="1"/>
      <c r="M81" s="1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21.0" customHeight="1">
      <c r="A82" s="4"/>
      <c r="B82" s="1"/>
      <c r="C82" s="1"/>
      <c r="D82" s="1"/>
      <c r="E82" s="1"/>
      <c r="F82" s="19"/>
      <c r="G82" s="19"/>
      <c r="H82" s="1"/>
      <c r="I82" s="1"/>
      <c r="J82" s="1"/>
      <c r="K82" s="3"/>
      <c r="L82" s="1"/>
      <c r="M82" s="1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21.0" customHeight="1">
      <c r="A83" s="4"/>
      <c r="B83" s="1"/>
      <c r="C83" s="1"/>
      <c r="D83" s="1"/>
      <c r="E83" s="1"/>
      <c r="F83" s="19"/>
      <c r="G83" s="19"/>
      <c r="H83" s="1"/>
      <c r="I83" s="1"/>
      <c r="J83" s="1"/>
      <c r="K83" s="3"/>
      <c r="L83" s="1"/>
      <c r="M83" s="1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21.0" customHeight="1">
      <c r="A84" s="4"/>
      <c r="B84" s="1"/>
      <c r="C84" s="1"/>
      <c r="D84" s="1"/>
      <c r="E84" s="1"/>
      <c r="F84" s="19"/>
      <c r="G84" s="19"/>
      <c r="H84" s="1"/>
      <c r="I84" s="1"/>
      <c r="J84" s="1"/>
      <c r="K84" s="3"/>
      <c r="L84" s="1"/>
      <c r="M84" s="1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21.0" customHeight="1">
      <c r="A85" s="4"/>
      <c r="B85" s="1"/>
      <c r="C85" s="1"/>
      <c r="D85" s="1"/>
      <c r="E85" s="1"/>
      <c r="F85" s="19"/>
      <c r="G85" s="19"/>
      <c r="H85" s="1"/>
      <c r="I85" s="1"/>
      <c r="J85" s="1"/>
      <c r="K85" s="3"/>
      <c r="L85" s="1"/>
      <c r="M85" s="1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21.0" customHeight="1">
      <c r="A86" s="4"/>
      <c r="B86" s="1"/>
      <c r="C86" s="1"/>
      <c r="D86" s="1"/>
      <c r="E86" s="1"/>
      <c r="F86" s="19"/>
      <c r="G86" s="19"/>
      <c r="H86" s="1"/>
      <c r="I86" s="1"/>
      <c r="J86" s="1"/>
      <c r="K86" s="3"/>
      <c r="L86" s="1"/>
      <c r="M86" s="1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21.0" customHeight="1">
      <c r="A87" s="4"/>
      <c r="B87" s="1"/>
      <c r="C87" s="1"/>
      <c r="D87" s="1"/>
      <c r="E87" s="1"/>
      <c r="F87" s="19"/>
      <c r="G87" s="19"/>
      <c r="H87" s="1"/>
      <c r="I87" s="1"/>
      <c r="J87" s="1"/>
      <c r="K87" s="3"/>
      <c r="L87" s="1"/>
      <c r="M87" s="1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21.0" customHeight="1">
      <c r="A88" s="4"/>
      <c r="B88" s="1"/>
      <c r="C88" s="1"/>
      <c r="D88" s="1"/>
      <c r="E88" s="1"/>
      <c r="F88" s="19"/>
      <c r="G88" s="19"/>
      <c r="H88" s="1"/>
      <c r="I88" s="1"/>
      <c r="J88" s="1"/>
      <c r="K88" s="3"/>
      <c r="L88" s="1"/>
      <c r="M88" s="1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21.0" customHeight="1">
      <c r="A89" s="4"/>
      <c r="B89" s="1"/>
      <c r="C89" s="1"/>
      <c r="D89" s="1"/>
      <c r="E89" s="1"/>
      <c r="F89" s="19"/>
      <c r="G89" s="19"/>
      <c r="H89" s="1"/>
      <c r="I89" s="1"/>
      <c r="J89" s="1"/>
      <c r="K89" s="3"/>
      <c r="L89" s="1"/>
      <c r="M89" s="1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21.0" customHeight="1">
      <c r="A90" s="4"/>
      <c r="B90" s="1"/>
      <c r="C90" s="1"/>
      <c r="D90" s="1"/>
      <c r="E90" s="1"/>
      <c r="F90" s="19"/>
      <c r="G90" s="19"/>
      <c r="H90" s="1"/>
      <c r="I90" s="1"/>
      <c r="J90" s="1"/>
      <c r="K90" s="3"/>
      <c r="L90" s="1"/>
      <c r="M90" s="1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21.0" customHeight="1">
      <c r="A91" s="4"/>
      <c r="B91" s="1"/>
      <c r="C91" s="1"/>
      <c r="D91" s="1"/>
      <c r="E91" s="1"/>
      <c r="F91" s="19"/>
      <c r="G91" s="19"/>
      <c r="H91" s="1"/>
      <c r="I91" s="1"/>
      <c r="J91" s="1"/>
      <c r="K91" s="3"/>
      <c r="L91" s="1"/>
      <c r="M91" s="1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21.0" customHeight="1">
      <c r="A92" s="4"/>
      <c r="B92" s="1"/>
      <c r="C92" s="1"/>
      <c r="D92" s="1"/>
      <c r="E92" s="1"/>
      <c r="F92" s="19"/>
      <c r="G92" s="19"/>
      <c r="H92" s="1"/>
      <c r="I92" s="1"/>
      <c r="J92" s="1"/>
      <c r="K92" s="3"/>
      <c r="L92" s="1"/>
      <c r="M92" s="1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21.0" customHeight="1">
      <c r="A93" s="4"/>
      <c r="B93" s="1"/>
      <c r="C93" s="1"/>
      <c r="D93" s="1"/>
      <c r="E93" s="1"/>
      <c r="F93" s="19"/>
      <c r="G93" s="19"/>
      <c r="H93" s="1"/>
      <c r="I93" s="1"/>
      <c r="J93" s="1"/>
      <c r="K93" s="3"/>
      <c r="L93" s="1"/>
      <c r="M93" s="1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21.0" customHeight="1">
      <c r="A94" s="4"/>
      <c r="B94" s="1"/>
      <c r="C94" s="1"/>
      <c r="D94" s="1"/>
      <c r="E94" s="1"/>
      <c r="F94" s="19"/>
      <c r="G94" s="19"/>
      <c r="H94" s="1"/>
      <c r="I94" s="1"/>
      <c r="J94" s="1"/>
      <c r="K94" s="3"/>
      <c r="L94" s="1"/>
      <c r="M94" s="1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21.0" customHeight="1">
      <c r="A95" s="4"/>
      <c r="B95" s="1"/>
      <c r="C95" s="1"/>
      <c r="D95" s="1"/>
      <c r="E95" s="1"/>
      <c r="F95" s="19"/>
      <c r="G95" s="19"/>
      <c r="H95" s="1"/>
      <c r="I95" s="1"/>
      <c r="J95" s="1"/>
      <c r="K95" s="3"/>
      <c r="L95" s="1"/>
      <c r="M95" s="1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21.0" customHeight="1">
      <c r="A96" s="4"/>
      <c r="B96" s="1"/>
      <c r="C96" s="1"/>
      <c r="D96" s="1"/>
      <c r="E96" s="1"/>
      <c r="F96" s="19"/>
      <c r="G96" s="19"/>
      <c r="H96" s="1"/>
      <c r="I96" s="1"/>
      <c r="J96" s="1"/>
      <c r="K96" s="3"/>
      <c r="L96" s="1"/>
      <c r="M96" s="1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21.0" customHeight="1">
      <c r="A97" s="4"/>
      <c r="B97" s="1"/>
      <c r="C97" s="1"/>
      <c r="D97" s="1"/>
      <c r="E97" s="1"/>
      <c r="F97" s="19"/>
      <c r="G97" s="19"/>
      <c r="H97" s="1"/>
      <c r="I97" s="1"/>
      <c r="J97" s="1"/>
      <c r="K97" s="3"/>
      <c r="L97" s="1"/>
      <c r="M97" s="1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21.0" customHeight="1">
      <c r="A98" s="4"/>
      <c r="B98" s="1"/>
      <c r="C98" s="1"/>
      <c r="D98" s="1"/>
      <c r="E98" s="1"/>
      <c r="F98" s="19"/>
      <c r="G98" s="19"/>
      <c r="H98" s="1"/>
      <c r="I98" s="1"/>
      <c r="J98" s="1"/>
      <c r="K98" s="3"/>
      <c r="L98" s="1"/>
      <c r="M98" s="1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21.0" customHeight="1">
      <c r="A99" s="4"/>
      <c r="B99" s="1"/>
      <c r="C99" s="1"/>
      <c r="D99" s="1"/>
      <c r="E99" s="1"/>
      <c r="F99" s="19"/>
      <c r="G99" s="19"/>
      <c r="H99" s="1"/>
      <c r="I99" s="1"/>
      <c r="J99" s="1"/>
      <c r="K99" s="3"/>
      <c r="L99" s="1"/>
      <c r="M99" s="1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21.0" customHeight="1">
      <c r="A100" s="4"/>
      <c r="B100" s="1"/>
      <c r="C100" s="1"/>
      <c r="D100" s="1"/>
      <c r="E100" s="1"/>
      <c r="F100" s="19"/>
      <c r="G100" s="19"/>
      <c r="H100" s="1"/>
      <c r="I100" s="1"/>
      <c r="J100" s="1"/>
      <c r="K100" s="3"/>
      <c r="L100" s="1"/>
      <c r="M100" s="1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21.0" customHeight="1">
      <c r="A101" s="4"/>
      <c r="B101" s="1"/>
      <c r="C101" s="1"/>
      <c r="D101" s="1"/>
      <c r="E101" s="1"/>
      <c r="F101" s="19"/>
      <c r="G101" s="19"/>
      <c r="H101" s="1"/>
      <c r="I101" s="1"/>
      <c r="J101" s="1"/>
      <c r="K101" s="3"/>
      <c r="L101" s="1"/>
      <c r="M101" s="1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21.0" customHeight="1">
      <c r="A102" s="4"/>
      <c r="B102" s="1"/>
      <c r="C102" s="1"/>
      <c r="D102" s="1"/>
      <c r="E102" s="1"/>
      <c r="F102" s="19"/>
      <c r="G102" s="19"/>
      <c r="H102" s="1"/>
      <c r="I102" s="1"/>
      <c r="J102" s="1"/>
      <c r="K102" s="3"/>
      <c r="L102" s="1"/>
      <c r="M102" s="1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21.0" customHeight="1">
      <c r="A103" s="4"/>
      <c r="B103" s="1"/>
      <c r="C103" s="1"/>
      <c r="D103" s="1"/>
      <c r="E103" s="1"/>
      <c r="F103" s="19"/>
      <c r="G103" s="19"/>
      <c r="H103" s="1"/>
      <c r="I103" s="1"/>
      <c r="J103" s="1"/>
      <c r="K103" s="3"/>
      <c r="L103" s="1"/>
      <c r="M103" s="1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21.0" customHeight="1">
      <c r="A104" s="4"/>
      <c r="B104" s="1"/>
      <c r="C104" s="1"/>
      <c r="D104" s="1"/>
      <c r="E104" s="1"/>
      <c r="F104" s="19"/>
      <c r="G104" s="19"/>
      <c r="H104" s="1"/>
      <c r="I104" s="1"/>
      <c r="J104" s="1"/>
      <c r="K104" s="3"/>
      <c r="L104" s="1"/>
      <c r="M104" s="1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21.0" customHeight="1">
      <c r="A105" s="4"/>
      <c r="B105" s="1"/>
      <c r="C105" s="1"/>
      <c r="D105" s="1"/>
      <c r="E105" s="1"/>
      <c r="F105" s="19"/>
      <c r="G105" s="19"/>
      <c r="H105" s="1"/>
      <c r="I105" s="1"/>
      <c r="J105" s="1"/>
      <c r="K105" s="3"/>
      <c r="L105" s="1"/>
      <c r="M105" s="1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21.0" customHeight="1">
      <c r="A106" s="4"/>
      <c r="B106" s="1"/>
      <c r="C106" s="1"/>
      <c r="D106" s="1"/>
      <c r="E106" s="1"/>
      <c r="F106" s="19"/>
      <c r="G106" s="19"/>
      <c r="H106" s="1"/>
      <c r="I106" s="1"/>
      <c r="J106" s="1"/>
      <c r="K106" s="3"/>
      <c r="L106" s="1"/>
      <c r="M106" s="1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21.0" customHeight="1">
      <c r="A107" s="4"/>
      <c r="B107" s="1"/>
      <c r="C107" s="1"/>
      <c r="D107" s="1"/>
      <c r="E107" s="1"/>
      <c r="F107" s="19"/>
      <c r="G107" s="19"/>
      <c r="H107" s="1"/>
      <c r="I107" s="1"/>
      <c r="J107" s="1"/>
      <c r="K107" s="3"/>
      <c r="L107" s="1"/>
      <c r="M107" s="1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21.0" customHeight="1">
      <c r="A108" s="4"/>
      <c r="B108" s="1"/>
      <c r="C108" s="1"/>
      <c r="D108" s="1"/>
      <c r="E108" s="1"/>
      <c r="F108" s="19"/>
      <c r="G108" s="19"/>
      <c r="H108" s="1"/>
      <c r="I108" s="1"/>
      <c r="J108" s="1"/>
      <c r="K108" s="3"/>
      <c r="L108" s="1"/>
      <c r="M108" s="1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21.0" customHeight="1">
      <c r="A109" s="4"/>
      <c r="B109" s="1"/>
      <c r="C109" s="1"/>
      <c r="D109" s="1"/>
      <c r="E109" s="1"/>
      <c r="F109" s="19"/>
      <c r="G109" s="19"/>
      <c r="H109" s="1"/>
      <c r="I109" s="1"/>
      <c r="J109" s="1"/>
      <c r="K109" s="3"/>
      <c r="L109" s="1"/>
      <c r="M109" s="1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21.0" customHeight="1">
      <c r="A110" s="4"/>
      <c r="B110" s="1"/>
      <c r="C110" s="1"/>
      <c r="D110" s="1"/>
      <c r="E110" s="1"/>
      <c r="F110" s="19"/>
      <c r="G110" s="19"/>
      <c r="H110" s="1"/>
      <c r="I110" s="1"/>
      <c r="J110" s="1"/>
      <c r="K110" s="3"/>
      <c r="L110" s="1"/>
      <c r="M110" s="1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21.0" customHeight="1">
      <c r="A111" s="4"/>
      <c r="B111" s="1"/>
      <c r="C111" s="1"/>
      <c r="D111" s="1"/>
      <c r="E111" s="1"/>
      <c r="F111" s="19"/>
      <c r="G111" s="19"/>
      <c r="H111" s="1"/>
      <c r="I111" s="1"/>
      <c r="J111" s="1"/>
      <c r="K111" s="3"/>
      <c r="L111" s="1"/>
      <c r="M111" s="1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21.0" customHeight="1">
      <c r="A112" s="4"/>
      <c r="B112" s="1"/>
      <c r="C112" s="1"/>
      <c r="D112" s="1"/>
      <c r="E112" s="1"/>
      <c r="F112" s="19"/>
      <c r="G112" s="19"/>
      <c r="H112" s="1"/>
      <c r="I112" s="1"/>
      <c r="J112" s="1"/>
      <c r="K112" s="3"/>
      <c r="L112" s="1"/>
      <c r="M112" s="1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21.0" customHeight="1">
      <c r="A113" s="4"/>
      <c r="B113" s="1"/>
      <c r="C113" s="1"/>
      <c r="D113" s="1"/>
      <c r="E113" s="1"/>
      <c r="F113" s="19"/>
      <c r="G113" s="19"/>
      <c r="H113" s="1"/>
      <c r="I113" s="1"/>
      <c r="J113" s="1"/>
      <c r="K113" s="3"/>
      <c r="L113" s="1"/>
      <c r="M113" s="1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21.0" customHeight="1">
      <c r="A114" s="4"/>
      <c r="B114" s="1"/>
      <c r="C114" s="1"/>
      <c r="D114" s="1"/>
      <c r="E114" s="1"/>
      <c r="F114" s="19"/>
      <c r="G114" s="19"/>
      <c r="H114" s="1"/>
      <c r="I114" s="1"/>
      <c r="J114" s="1"/>
      <c r="K114" s="3"/>
      <c r="L114" s="1"/>
      <c r="M114" s="1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21.0" customHeight="1">
      <c r="A115" s="4"/>
      <c r="B115" s="1"/>
      <c r="C115" s="1"/>
      <c r="D115" s="1"/>
      <c r="E115" s="1"/>
      <c r="F115" s="19"/>
      <c r="G115" s="19"/>
      <c r="H115" s="1"/>
      <c r="I115" s="1"/>
      <c r="J115" s="1"/>
      <c r="K115" s="3"/>
      <c r="L115" s="1"/>
      <c r="M115" s="1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21.0" customHeight="1">
      <c r="A116" s="4"/>
      <c r="B116" s="1"/>
      <c r="C116" s="1"/>
      <c r="D116" s="1"/>
      <c r="E116" s="1"/>
      <c r="F116" s="19"/>
      <c r="G116" s="19"/>
      <c r="H116" s="1"/>
      <c r="I116" s="1"/>
      <c r="J116" s="1"/>
      <c r="K116" s="3"/>
      <c r="L116" s="1"/>
      <c r="M116" s="1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21.0" customHeight="1">
      <c r="A117" s="4"/>
      <c r="B117" s="1"/>
      <c r="C117" s="1"/>
      <c r="D117" s="1"/>
      <c r="E117" s="1"/>
      <c r="F117" s="19"/>
      <c r="G117" s="19"/>
      <c r="H117" s="1"/>
      <c r="I117" s="1"/>
      <c r="J117" s="1"/>
      <c r="K117" s="3"/>
      <c r="L117" s="1"/>
      <c r="M117" s="1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21.0" customHeight="1">
      <c r="A118" s="4"/>
      <c r="B118" s="1"/>
      <c r="C118" s="1"/>
      <c r="D118" s="1"/>
      <c r="E118" s="1"/>
      <c r="F118" s="19"/>
      <c r="G118" s="19"/>
      <c r="H118" s="1"/>
      <c r="I118" s="1"/>
      <c r="J118" s="1"/>
      <c r="K118" s="3"/>
      <c r="L118" s="1"/>
      <c r="M118" s="1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21.0" customHeight="1">
      <c r="A119" s="4"/>
      <c r="B119" s="1"/>
      <c r="C119" s="1"/>
      <c r="D119" s="1"/>
      <c r="E119" s="1"/>
      <c r="F119" s="19"/>
      <c r="G119" s="19"/>
      <c r="H119" s="1"/>
      <c r="I119" s="1"/>
      <c r="J119" s="1"/>
      <c r="K119" s="3"/>
      <c r="L119" s="1"/>
      <c r="M119" s="1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21.0" customHeight="1">
      <c r="A120" s="4"/>
      <c r="B120" s="1"/>
      <c r="C120" s="1"/>
      <c r="D120" s="1"/>
      <c r="E120" s="1"/>
      <c r="F120" s="19"/>
      <c r="G120" s="19"/>
      <c r="H120" s="1"/>
      <c r="I120" s="1"/>
      <c r="J120" s="1"/>
      <c r="K120" s="3"/>
      <c r="L120" s="1"/>
      <c r="M120" s="1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21.0" customHeight="1">
      <c r="A121" s="4"/>
      <c r="B121" s="1"/>
      <c r="C121" s="1"/>
      <c r="D121" s="1"/>
      <c r="E121" s="1"/>
      <c r="F121" s="19"/>
      <c r="G121" s="19"/>
      <c r="H121" s="1"/>
      <c r="I121" s="1"/>
      <c r="J121" s="1"/>
      <c r="K121" s="3"/>
      <c r="L121" s="1"/>
      <c r="M121" s="1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21.0" customHeight="1">
      <c r="A122" s="4"/>
      <c r="B122" s="1"/>
      <c r="C122" s="1"/>
      <c r="D122" s="1"/>
      <c r="E122" s="1"/>
      <c r="F122" s="19"/>
      <c r="G122" s="19"/>
      <c r="H122" s="1"/>
      <c r="I122" s="1"/>
      <c r="J122" s="1"/>
      <c r="K122" s="3"/>
      <c r="L122" s="1"/>
      <c r="M122" s="1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21.0" customHeight="1">
      <c r="A123" s="4"/>
      <c r="B123" s="1"/>
      <c r="C123" s="1"/>
      <c r="D123" s="1"/>
      <c r="E123" s="1"/>
      <c r="F123" s="19"/>
      <c r="G123" s="19"/>
      <c r="H123" s="1"/>
      <c r="I123" s="1"/>
      <c r="J123" s="1"/>
      <c r="K123" s="3"/>
      <c r="L123" s="1"/>
      <c r="M123" s="1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21.0" customHeight="1">
      <c r="A124" s="4"/>
      <c r="B124" s="1"/>
      <c r="C124" s="1"/>
      <c r="D124" s="1"/>
      <c r="E124" s="1"/>
      <c r="F124" s="19"/>
      <c r="G124" s="19"/>
      <c r="H124" s="1"/>
      <c r="I124" s="1"/>
      <c r="J124" s="1"/>
      <c r="K124" s="3"/>
      <c r="L124" s="1"/>
      <c r="M124" s="1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21.0" customHeight="1">
      <c r="A125" s="4"/>
      <c r="B125" s="1"/>
      <c r="C125" s="1"/>
      <c r="D125" s="1"/>
      <c r="E125" s="1"/>
      <c r="F125" s="19"/>
      <c r="G125" s="19"/>
      <c r="H125" s="1"/>
      <c r="I125" s="1"/>
      <c r="J125" s="1"/>
      <c r="K125" s="3"/>
      <c r="L125" s="1"/>
      <c r="M125" s="1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21.0" customHeight="1">
      <c r="A126" s="4"/>
      <c r="B126" s="1"/>
      <c r="C126" s="1"/>
      <c r="D126" s="1"/>
      <c r="E126" s="1"/>
      <c r="F126" s="19"/>
      <c r="G126" s="19"/>
      <c r="H126" s="1"/>
      <c r="I126" s="1"/>
      <c r="J126" s="1"/>
      <c r="K126" s="3"/>
      <c r="L126" s="1"/>
      <c r="M126" s="1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21.0" customHeight="1">
      <c r="A127" s="4"/>
      <c r="B127" s="1"/>
      <c r="C127" s="1"/>
      <c r="D127" s="1"/>
      <c r="E127" s="1"/>
      <c r="F127" s="19"/>
      <c r="G127" s="19"/>
      <c r="H127" s="1"/>
      <c r="I127" s="1"/>
      <c r="J127" s="1"/>
      <c r="K127" s="3"/>
      <c r="L127" s="1"/>
      <c r="M127" s="1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21.0" customHeight="1">
      <c r="A128" s="4"/>
      <c r="B128" s="1"/>
      <c r="C128" s="1"/>
      <c r="D128" s="1"/>
      <c r="E128" s="1"/>
      <c r="F128" s="19"/>
      <c r="G128" s="19"/>
      <c r="H128" s="1"/>
      <c r="I128" s="1"/>
      <c r="J128" s="1"/>
      <c r="K128" s="3"/>
      <c r="L128" s="1"/>
      <c r="M128" s="1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21.0" customHeight="1">
      <c r="A129" s="4"/>
      <c r="B129" s="1"/>
      <c r="C129" s="1"/>
      <c r="D129" s="1"/>
      <c r="E129" s="1"/>
      <c r="F129" s="19"/>
      <c r="G129" s="19"/>
      <c r="H129" s="1"/>
      <c r="I129" s="1"/>
      <c r="J129" s="1"/>
      <c r="K129" s="3"/>
      <c r="L129" s="1"/>
      <c r="M129" s="1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21.0" customHeight="1">
      <c r="A130" s="4"/>
      <c r="B130" s="1"/>
      <c r="C130" s="1"/>
      <c r="D130" s="1"/>
      <c r="E130" s="1"/>
      <c r="F130" s="19"/>
      <c r="G130" s="19"/>
      <c r="H130" s="1"/>
      <c r="I130" s="1"/>
      <c r="J130" s="1"/>
      <c r="K130" s="3"/>
      <c r="L130" s="1"/>
      <c r="M130" s="1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21.0" customHeight="1">
      <c r="A131" s="4"/>
      <c r="B131" s="1"/>
      <c r="C131" s="1"/>
      <c r="D131" s="1"/>
      <c r="E131" s="1"/>
      <c r="F131" s="19"/>
      <c r="G131" s="19"/>
      <c r="H131" s="1"/>
      <c r="I131" s="1"/>
      <c r="J131" s="1"/>
      <c r="K131" s="3"/>
      <c r="L131" s="1"/>
      <c r="M131" s="1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21.0" customHeight="1">
      <c r="A132" s="4"/>
      <c r="B132" s="1"/>
      <c r="C132" s="1"/>
      <c r="D132" s="1"/>
      <c r="E132" s="1"/>
      <c r="F132" s="19"/>
      <c r="G132" s="19"/>
      <c r="H132" s="1"/>
      <c r="I132" s="1"/>
      <c r="J132" s="1"/>
      <c r="K132" s="3"/>
      <c r="L132" s="1"/>
      <c r="M132" s="1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21.0" customHeight="1">
      <c r="A133" s="4"/>
      <c r="B133" s="1"/>
      <c r="C133" s="1"/>
      <c r="D133" s="1"/>
      <c r="E133" s="1"/>
      <c r="F133" s="19"/>
      <c r="G133" s="19"/>
      <c r="H133" s="1"/>
      <c r="I133" s="1"/>
      <c r="J133" s="1"/>
      <c r="K133" s="3"/>
      <c r="L133" s="1"/>
      <c r="M133" s="1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21.0" customHeight="1">
      <c r="A134" s="4"/>
      <c r="B134" s="1"/>
      <c r="C134" s="1"/>
      <c r="D134" s="1"/>
      <c r="E134" s="1"/>
      <c r="F134" s="19"/>
      <c r="G134" s="19"/>
      <c r="H134" s="1"/>
      <c r="I134" s="1"/>
      <c r="J134" s="1"/>
      <c r="K134" s="3"/>
      <c r="L134" s="1"/>
      <c r="M134" s="1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21.0" customHeight="1">
      <c r="A135" s="4"/>
      <c r="B135" s="1"/>
      <c r="C135" s="1"/>
      <c r="D135" s="1"/>
      <c r="E135" s="1"/>
      <c r="F135" s="19"/>
      <c r="G135" s="19"/>
      <c r="H135" s="1"/>
      <c r="I135" s="1"/>
      <c r="J135" s="1"/>
      <c r="K135" s="3"/>
      <c r="L135" s="1"/>
      <c r="M135" s="1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21.0" customHeight="1">
      <c r="A136" s="4"/>
      <c r="B136" s="1"/>
      <c r="C136" s="1"/>
      <c r="D136" s="1"/>
      <c r="E136" s="1"/>
      <c r="F136" s="19"/>
      <c r="G136" s="19"/>
      <c r="H136" s="1"/>
      <c r="I136" s="1"/>
      <c r="J136" s="1"/>
      <c r="K136" s="3"/>
      <c r="L136" s="1"/>
      <c r="M136" s="1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21.0" customHeight="1">
      <c r="A137" s="4"/>
      <c r="B137" s="1"/>
      <c r="C137" s="1"/>
      <c r="D137" s="1"/>
      <c r="E137" s="1"/>
      <c r="F137" s="19"/>
      <c r="G137" s="19"/>
      <c r="H137" s="1"/>
      <c r="I137" s="1"/>
      <c r="J137" s="1"/>
      <c r="K137" s="3"/>
      <c r="L137" s="1"/>
      <c r="M137" s="1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21.0" customHeight="1">
      <c r="A138" s="4"/>
      <c r="B138" s="1"/>
      <c r="C138" s="1"/>
      <c r="D138" s="1"/>
      <c r="E138" s="1"/>
      <c r="F138" s="19"/>
      <c r="G138" s="19"/>
      <c r="H138" s="1"/>
      <c r="I138" s="1"/>
      <c r="J138" s="1"/>
      <c r="K138" s="3"/>
      <c r="L138" s="1"/>
      <c r="M138" s="1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21.0" customHeight="1">
      <c r="A139" s="4"/>
      <c r="B139" s="1"/>
      <c r="C139" s="1"/>
      <c r="D139" s="1"/>
      <c r="E139" s="1"/>
      <c r="F139" s="19"/>
      <c r="G139" s="19"/>
      <c r="H139" s="1"/>
      <c r="I139" s="1"/>
      <c r="J139" s="1"/>
      <c r="K139" s="3"/>
      <c r="L139" s="1"/>
      <c r="M139" s="1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21.0" customHeight="1">
      <c r="A140" s="4"/>
      <c r="B140" s="1"/>
      <c r="C140" s="1"/>
      <c r="D140" s="1"/>
      <c r="E140" s="1"/>
      <c r="F140" s="19"/>
      <c r="G140" s="19"/>
      <c r="H140" s="1"/>
      <c r="I140" s="1"/>
      <c r="J140" s="1"/>
      <c r="K140" s="3"/>
      <c r="L140" s="1"/>
      <c r="M140" s="1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21.0" customHeight="1">
      <c r="A141" s="4"/>
      <c r="B141" s="1"/>
      <c r="C141" s="1"/>
      <c r="D141" s="1"/>
      <c r="E141" s="1"/>
      <c r="F141" s="19"/>
      <c r="G141" s="19"/>
      <c r="H141" s="1"/>
      <c r="I141" s="1"/>
      <c r="J141" s="1"/>
      <c r="K141" s="3"/>
      <c r="L141" s="1"/>
      <c r="M141" s="1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21.0" customHeight="1">
      <c r="A142" s="4"/>
      <c r="B142" s="1"/>
      <c r="C142" s="1"/>
      <c r="D142" s="1"/>
      <c r="E142" s="1"/>
      <c r="F142" s="19"/>
      <c r="G142" s="19"/>
      <c r="H142" s="1"/>
      <c r="I142" s="1"/>
      <c r="J142" s="1"/>
      <c r="K142" s="3"/>
      <c r="L142" s="1"/>
      <c r="M142" s="1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21.0" customHeight="1">
      <c r="A143" s="4"/>
      <c r="B143" s="1"/>
      <c r="C143" s="1"/>
      <c r="D143" s="1"/>
      <c r="E143" s="1"/>
      <c r="F143" s="19"/>
      <c r="G143" s="19"/>
      <c r="H143" s="1"/>
      <c r="I143" s="1"/>
      <c r="J143" s="1"/>
      <c r="K143" s="3"/>
      <c r="L143" s="1"/>
      <c r="M143" s="1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21.0" customHeight="1">
      <c r="A144" s="4"/>
      <c r="B144" s="1"/>
      <c r="C144" s="1"/>
      <c r="D144" s="1"/>
      <c r="E144" s="1"/>
      <c r="F144" s="19"/>
      <c r="G144" s="19"/>
      <c r="H144" s="1"/>
      <c r="I144" s="1"/>
      <c r="J144" s="1"/>
      <c r="K144" s="3"/>
      <c r="L144" s="1"/>
      <c r="M144" s="1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21.0" customHeight="1">
      <c r="A145" s="4"/>
      <c r="B145" s="1"/>
      <c r="C145" s="1"/>
      <c r="D145" s="1"/>
      <c r="E145" s="1"/>
      <c r="F145" s="19"/>
      <c r="G145" s="19"/>
      <c r="H145" s="1"/>
      <c r="I145" s="1"/>
      <c r="J145" s="1"/>
      <c r="K145" s="3"/>
      <c r="L145" s="1"/>
      <c r="M145" s="1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21.0" customHeight="1">
      <c r="A146" s="4"/>
      <c r="B146" s="1"/>
      <c r="C146" s="1"/>
      <c r="D146" s="1"/>
      <c r="E146" s="1"/>
      <c r="F146" s="19"/>
      <c r="G146" s="19"/>
      <c r="H146" s="1"/>
      <c r="I146" s="1"/>
      <c r="J146" s="1"/>
      <c r="K146" s="3"/>
      <c r="L146" s="1"/>
      <c r="M146" s="1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21.0" customHeight="1">
      <c r="A147" s="4"/>
      <c r="B147" s="1"/>
      <c r="C147" s="1"/>
      <c r="D147" s="1"/>
      <c r="E147" s="1"/>
      <c r="F147" s="19"/>
      <c r="G147" s="19"/>
      <c r="H147" s="1"/>
      <c r="I147" s="1"/>
      <c r="J147" s="1"/>
      <c r="K147" s="3"/>
      <c r="L147" s="1"/>
      <c r="M147" s="1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21.0" customHeight="1">
      <c r="A148" s="4"/>
      <c r="B148" s="1"/>
      <c r="C148" s="1"/>
      <c r="D148" s="1"/>
      <c r="E148" s="1"/>
      <c r="F148" s="19"/>
      <c r="G148" s="19"/>
      <c r="H148" s="1"/>
      <c r="I148" s="1"/>
      <c r="J148" s="1"/>
      <c r="K148" s="3"/>
      <c r="L148" s="1"/>
      <c r="M148" s="1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1.0" customHeight="1">
      <c r="A149" s="4"/>
      <c r="B149" s="1"/>
      <c r="C149" s="1"/>
      <c r="D149" s="1"/>
      <c r="E149" s="1"/>
      <c r="F149" s="19"/>
      <c r="G149" s="19"/>
      <c r="H149" s="1"/>
      <c r="I149" s="1"/>
      <c r="J149" s="1"/>
      <c r="K149" s="3"/>
      <c r="L149" s="1"/>
      <c r="M149" s="1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21.0" customHeight="1">
      <c r="A150" s="4"/>
      <c r="B150" s="1"/>
      <c r="C150" s="1"/>
      <c r="D150" s="1"/>
      <c r="E150" s="1"/>
      <c r="F150" s="19"/>
      <c r="G150" s="19"/>
      <c r="H150" s="1"/>
      <c r="I150" s="1"/>
      <c r="J150" s="1"/>
      <c r="K150" s="3"/>
      <c r="L150" s="1"/>
      <c r="M150" s="1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21.0" customHeight="1">
      <c r="A151" s="4"/>
      <c r="B151" s="1"/>
      <c r="C151" s="1"/>
      <c r="D151" s="1"/>
      <c r="E151" s="1"/>
      <c r="F151" s="19"/>
      <c r="G151" s="19"/>
      <c r="H151" s="1"/>
      <c r="I151" s="1"/>
      <c r="J151" s="1"/>
      <c r="K151" s="3"/>
      <c r="L151" s="1"/>
      <c r="M151" s="1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21.0" customHeight="1">
      <c r="A152" s="4"/>
      <c r="B152" s="1"/>
      <c r="C152" s="1"/>
      <c r="D152" s="1"/>
      <c r="E152" s="1"/>
      <c r="F152" s="19"/>
      <c r="G152" s="19"/>
      <c r="H152" s="1"/>
      <c r="I152" s="1"/>
      <c r="J152" s="1"/>
      <c r="K152" s="3"/>
      <c r="L152" s="1"/>
      <c r="M152" s="1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21.0" customHeight="1">
      <c r="A153" s="4"/>
      <c r="B153" s="1"/>
      <c r="C153" s="1"/>
      <c r="D153" s="1"/>
      <c r="E153" s="1"/>
      <c r="F153" s="19"/>
      <c r="G153" s="19"/>
      <c r="H153" s="1"/>
      <c r="I153" s="1"/>
      <c r="J153" s="1"/>
      <c r="K153" s="3"/>
      <c r="L153" s="1"/>
      <c r="M153" s="1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21.0" customHeight="1">
      <c r="A154" s="4"/>
      <c r="B154" s="1"/>
      <c r="C154" s="1"/>
      <c r="D154" s="1"/>
      <c r="E154" s="1"/>
      <c r="F154" s="19"/>
      <c r="G154" s="19"/>
      <c r="H154" s="1"/>
      <c r="I154" s="1"/>
      <c r="J154" s="1"/>
      <c r="K154" s="3"/>
      <c r="L154" s="1"/>
      <c r="M154" s="1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21.0" customHeight="1">
      <c r="A155" s="4"/>
      <c r="B155" s="1"/>
      <c r="C155" s="1"/>
      <c r="D155" s="1"/>
      <c r="E155" s="1"/>
      <c r="F155" s="19"/>
      <c r="G155" s="19"/>
      <c r="H155" s="1"/>
      <c r="I155" s="1"/>
      <c r="J155" s="1"/>
      <c r="K155" s="3"/>
      <c r="L155" s="1"/>
      <c r="M155" s="1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21.0" customHeight="1">
      <c r="A156" s="4"/>
      <c r="B156" s="1"/>
      <c r="C156" s="1"/>
      <c r="D156" s="1"/>
      <c r="E156" s="1"/>
      <c r="F156" s="19"/>
      <c r="G156" s="19"/>
      <c r="H156" s="1"/>
      <c r="I156" s="1"/>
      <c r="J156" s="1"/>
      <c r="K156" s="3"/>
      <c r="L156" s="1"/>
      <c r="M156" s="1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21.0" customHeight="1">
      <c r="A157" s="4"/>
      <c r="B157" s="1"/>
      <c r="C157" s="1"/>
      <c r="D157" s="1"/>
      <c r="E157" s="1"/>
      <c r="F157" s="19"/>
      <c r="G157" s="19"/>
      <c r="H157" s="1"/>
      <c r="I157" s="1"/>
      <c r="J157" s="1"/>
      <c r="K157" s="3"/>
      <c r="L157" s="1"/>
      <c r="M157" s="1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21.0" customHeight="1">
      <c r="A158" s="4"/>
      <c r="B158" s="1"/>
      <c r="C158" s="1"/>
      <c r="D158" s="1"/>
      <c r="E158" s="1"/>
      <c r="F158" s="19"/>
      <c r="G158" s="19"/>
      <c r="H158" s="1"/>
      <c r="I158" s="1"/>
      <c r="J158" s="1"/>
      <c r="K158" s="3"/>
      <c r="L158" s="1"/>
      <c r="M158" s="1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21.0" customHeight="1">
      <c r="A159" s="4"/>
      <c r="B159" s="1"/>
      <c r="C159" s="1"/>
      <c r="D159" s="1"/>
      <c r="E159" s="1"/>
      <c r="F159" s="19"/>
      <c r="G159" s="19"/>
      <c r="H159" s="1"/>
      <c r="I159" s="1"/>
      <c r="J159" s="1"/>
      <c r="K159" s="3"/>
      <c r="L159" s="1"/>
      <c r="M159" s="1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21.0" customHeight="1">
      <c r="A160" s="4"/>
      <c r="B160" s="1"/>
      <c r="C160" s="1"/>
      <c r="D160" s="1"/>
      <c r="E160" s="1"/>
      <c r="F160" s="19"/>
      <c r="G160" s="19"/>
      <c r="H160" s="1"/>
      <c r="I160" s="1"/>
      <c r="J160" s="1"/>
      <c r="K160" s="3"/>
      <c r="L160" s="1"/>
      <c r="M160" s="1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21.0" customHeight="1">
      <c r="A161" s="4"/>
      <c r="B161" s="1"/>
      <c r="C161" s="1"/>
      <c r="D161" s="1"/>
      <c r="E161" s="1"/>
      <c r="F161" s="19"/>
      <c r="G161" s="19"/>
      <c r="H161" s="1"/>
      <c r="I161" s="1"/>
      <c r="J161" s="1"/>
      <c r="K161" s="3"/>
      <c r="L161" s="1"/>
      <c r="M161" s="1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21.0" customHeight="1">
      <c r="A162" s="4"/>
      <c r="B162" s="1"/>
      <c r="C162" s="1"/>
      <c r="D162" s="1"/>
      <c r="E162" s="1"/>
      <c r="F162" s="19"/>
      <c r="G162" s="19"/>
      <c r="H162" s="1"/>
      <c r="I162" s="1"/>
      <c r="J162" s="1"/>
      <c r="K162" s="3"/>
      <c r="L162" s="1"/>
      <c r="M162" s="1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21.0" customHeight="1">
      <c r="A163" s="4"/>
      <c r="B163" s="1"/>
      <c r="C163" s="1"/>
      <c r="D163" s="1"/>
      <c r="E163" s="1"/>
      <c r="F163" s="19"/>
      <c r="G163" s="19"/>
      <c r="H163" s="1"/>
      <c r="I163" s="1"/>
      <c r="J163" s="1"/>
      <c r="K163" s="3"/>
      <c r="L163" s="1"/>
      <c r="M163" s="1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21.0" customHeight="1">
      <c r="A164" s="4"/>
      <c r="B164" s="1"/>
      <c r="C164" s="1"/>
      <c r="D164" s="1"/>
      <c r="E164" s="1"/>
      <c r="F164" s="19"/>
      <c r="G164" s="19"/>
      <c r="H164" s="1"/>
      <c r="I164" s="1"/>
      <c r="J164" s="1"/>
      <c r="K164" s="3"/>
      <c r="L164" s="1"/>
      <c r="M164" s="1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21.0" customHeight="1">
      <c r="A165" s="4"/>
      <c r="B165" s="1"/>
      <c r="C165" s="1"/>
      <c r="D165" s="1"/>
      <c r="E165" s="1"/>
      <c r="F165" s="19"/>
      <c r="G165" s="19"/>
      <c r="H165" s="1"/>
      <c r="I165" s="1"/>
      <c r="J165" s="1"/>
      <c r="K165" s="3"/>
      <c r="L165" s="1"/>
      <c r="M165" s="1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21.0" customHeight="1">
      <c r="A166" s="4"/>
      <c r="B166" s="1"/>
      <c r="C166" s="1"/>
      <c r="D166" s="1"/>
      <c r="E166" s="1"/>
      <c r="F166" s="19"/>
      <c r="G166" s="19"/>
      <c r="H166" s="1"/>
      <c r="I166" s="1"/>
      <c r="J166" s="1"/>
      <c r="K166" s="3"/>
      <c r="L166" s="1"/>
      <c r="M166" s="1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21.0" customHeight="1">
      <c r="A167" s="4"/>
      <c r="B167" s="1"/>
      <c r="C167" s="1"/>
      <c r="D167" s="1"/>
      <c r="E167" s="1"/>
      <c r="F167" s="19"/>
      <c r="G167" s="19"/>
      <c r="H167" s="1"/>
      <c r="I167" s="1"/>
      <c r="J167" s="1"/>
      <c r="K167" s="3"/>
      <c r="L167" s="1"/>
      <c r="M167" s="1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21.0" customHeight="1">
      <c r="A168" s="4"/>
      <c r="B168" s="1"/>
      <c r="C168" s="1"/>
      <c r="D168" s="1"/>
      <c r="E168" s="1"/>
      <c r="F168" s="19"/>
      <c r="G168" s="19"/>
      <c r="H168" s="1"/>
      <c r="I168" s="1"/>
      <c r="J168" s="1"/>
      <c r="K168" s="3"/>
      <c r="L168" s="1"/>
      <c r="M168" s="1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21.0" customHeight="1">
      <c r="A169" s="4"/>
      <c r="B169" s="1"/>
      <c r="C169" s="1"/>
      <c r="D169" s="1"/>
      <c r="E169" s="1"/>
      <c r="F169" s="19"/>
      <c r="G169" s="19"/>
      <c r="H169" s="1"/>
      <c r="I169" s="1"/>
      <c r="J169" s="1"/>
      <c r="K169" s="3"/>
      <c r="L169" s="1"/>
      <c r="M169" s="1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21.0" customHeight="1">
      <c r="A170" s="4"/>
      <c r="B170" s="1"/>
      <c r="C170" s="1"/>
      <c r="D170" s="1"/>
      <c r="E170" s="1"/>
      <c r="F170" s="19"/>
      <c r="G170" s="19"/>
      <c r="H170" s="1"/>
      <c r="I170" s="1"/>
      <c r="J170" s="1"/>
      <c r="K170" s="3"/>
      <c r="L170" s="1"/>
      <c r="M170" s="1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21.0" customHeight="1">
      <c r="A171" s="4"/>
      <c r="B171" s="1"/>
      <c r="C171" s="1"/>
      <c r="D171" s="1"/>
      <c r="E171" s="1"/>
      <c r="F171" s="19"/>
      <c r="G171" s="19"/>
      <c r="H171" s="1"/>
      <c r="I171" s="1"/>
      <c r="J171" s="1"/>
      <c r="K171" s="3"/>
      <c r="L171" s="1"/>
      <c r="M171" s="1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21.0" customHeight="1">
      <c r="A172" s="4"/>
      <c r="B172" s="1"/>
      <c r="C172" s="1"/>
      <c r="D172" s="1"/>
      <c r="E172" s="1"/>
      <c r="F172" s="19"/>
      <c r="G172" s="19"/>
      <c r="H172" s="1"/>
      <c r="I172" s="1"/>
      <c r="J172" s="1"/>
      <c r="K172" s="3"/>
      <c r="L172" s="1"/>
      <c r="M172" s="1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21.0" customHeight="1">
      <c r="A173" s="4"/>
      <c r="B173" s="1"/>
      <c r="C173" s="1"/>
      <c r="D173" s="1"/>
      <c r="E173" s="1"/>
      <c r="F173" s="19"/>
      <c r="G173" s="19"/>
      <c r="H173" s="1"/>
      <c r="I173" s="1"/>
      <c r="J173" s="1"/>
      <c r="K173" s="3"/>
      <c r="L173" s="1"/>
      <c r="M173" s="1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21.0" customHeight="1">
      <c r="A174" s="4"/>
      <c r="B174" s="1"/>
      <c r="C174" s="1"/>
      <c r="D174" s="1"/>
      <c r="E174" s="1"/>
      <c r="F174" s="19"/>
      <c r="G174" s="19"/>
      <c r="H174" s="1"/>
      <c r="I174" s="1"/>
      <c r="J174" s="1"/>
      <c r="K174" s="3"/>
      <c r="L174" s="1"/>
      <c r="M174" s="1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21.0" customHeight="1">
      <c r="A175" s="4"/>
      <c r="B175" s="1"/>
      <c r="C175" s="1"/>
      <c r="D175" s="1"/>
      <c r="E175" s="1"/>
      <c r="F175" s="19"/>
      <c r="G175" s="19"/>
      <c r="H175" s="1"/>
      <c r="I175" s="1"/>
      <c r="J175" s="1"/>
      <c r="K175" s="3"/>
      <c r="L175" s="1"/>
      <c r="M175" s="1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21.0" customHeight="1">
      <c r="A176" s="4"/>
      <c r="B176" s="1"/>
      <c r="C176" s="1"/>
      <c r="D176" s="1"/>
      <c r="E176" s="1"/>
      <c r="F176" s="19"/>
      <c r="G176" s="19"/>
      <c r="H176" s="1"/>
      <c r="I176" s="1"/>
      <c r="J176" s="1"/>
      <c r="K176" s="3"/>
      <c r="L176" s="1"/>
      <c r="M176" s="1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21.0" customHeight="1">
      <c r="A177" s="4"/>
      <c r="B177" s="1"/>
      <c r="C177" s="1"/>
      <c r="D177" s="1"/>
      <c r="E177" s="1"/>
      <c r="F177" s="19"/>
      <c r="G177" s="19"/>
      <c r="H177" s="1"/>
      <c r="I177" s="1"/>
      <c r="J177" s="1"/>
      <c r="K177" s="3"/>
      <c r="L177" s="1"/>
      <c r="M177" s="1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21.0" customHeight="1">
      <c r="A178" s="4"/>
      <c r="B178" s="1"/>
      <c r="C178" s="1"/>
      <c r="D178" s="1"/>
      <c r="E178" s="1"/>
      <c r="F178" s="19"/>
      <c r="G178" s="19"/>
      <c r="H178" s="1"/>
      <c r="I178" s="1"/>
      <c r="J178" s="1"/>
      <c r="K178" s="3"/>
      <c r="L178" s="1"/>
      <c r="M178" s="1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21.0" customHeight="1">
      <c r="A179" s="4"/>
      <c r="B179" s="1"/>
      <c r="C179" s="1"/>
      <c r="D179" s="1"/>
      <c r="E179" s="1"/>
      <c r="F179" s="19"/>
      <c r="G179" s="19"/>
      <c r="H179" s="1"/>
      <c r="I179" s="1"/>
      <c r="J179" s="1"/>
      <c r="K179" s="3"/>
      <c r="L179" s="1"/>
      <c r="M179" s="1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21.0" customHeight="1">
      <c r="A180" s="4"/>
      <c r="B180" s="1"/>
      <c r="C180" s="1"/>
      <c r="D180" s="1"/>
      <c r="E180" s="1"/>
      <c r="F180" s="19"/>
      <c r="G180" s="19"/>
      <c r="H180" s="1"/>
      <c r="I180" s="1"/>
      <c r="J180" s="1"/>
      <c r="K180" s="3"/>
      <c r="L180" s="1"/>
      <c r="M180" s="1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21.0" customHeight="1">
      <c r="A181" s="4"/>
      <c r="B181" s="1"/>
      <c r="C181" s="1"/>
      <c r="D181" s="1"/>
      <c r="E181" s="1"/>
      <c r="F181" s="19"/>
      <c r="G181" s="19"/>
      <c r="H181" s="1"/>
      <c r="I181" s="1"/>
      <c r="J181" s="1"/>
      <c r="K181" s="3"/>
      <c r="L181" s="1"/>
      <c r="M181" s="1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21.0" customHeight="1">
      <c r="A182" s="4"/>
      <c r="B182" s="1"/>
      <c r="C182" s="1"/>
      <c r="D182" s="1"/>
      <c r="E182" s="1"/>
      <c r="F182" s="19"/>
      <c r="G182" s="19"/>
      <c r="H182" s="1"/>
      <c r="I182" s="1"/>
      <c r="J182" s="1"/>
      <c r="K182" s="3"/>
      <c r="L182" s="1"/>
      <c r="M182" s="1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21.0" customHeight="1">
      <c r="A183" s="4"/>
      <c r="B183" s="1"/>
      <c r="C183" s="1"/>
      <c r="D183" s="1"/>
      <c r="E183" s="1"/>
      <c r="F183" s="19"/>
      <c r="G183" s="19"/>
      <c r="H183" s="1"/>
      <c r="I183" s="1"/>
      <c r="J183" s="1"/>
      <c r="K183" s="3"/>
      <c r="L183" s="1"/>
      <c r="M183" s="1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21.0" customHeight="1">
      <c r="A184" s="4"/>
      <c r="B184" s="1"/>
      <c r="C184" s="1"/>
      <c r="D184" s="1"/>
      <c r="E184" s="1"/>
      <c r="F184" s="19"/>
      <c r="G184" s="19"/>
      <c r="H184" s="1"/>
      <c r="I184" s="1"/>
      <c r="J184" s="1"/>
      <c r="K184" s="3"/>
      <c r="L184" s="1"/>
      <c r="M184" s="1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21.0" customHeight="1">
      <c r="A185" s="4"/>
      <c r="B185" s="1"/>
      <c r="C185" s="1"/>
      <c r="D185" s="1"/>
      <c r="E185" s="1"/>
      <c r="F185" s="19"/>
      <c r="G185" s="19"/>
      <c r="H185" s="1"/>
      <c r="I185" s="1"/>
      <c r="J185" s="1"/>
      <c r="K185" s="3"/>
      <c r="L185" s="1"/>
      <c r="M185" s="1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21.0" customHeight="1">
      <c r="A186" s="4"/>
      <c r="B186" s="1"/>
      <c r="C186" s="1"/>
      <c r="D186" s="1"/>
      <c r="E186" s="1"/>
      <c r="F186" s="19"/>
      <c r="G186" s="19"/>
      <c r="H186" s="1"/>
      <c r="I186" s="1"/>
      <c r="J186" s="1"/>
      <c r="K186" s="3"/>
      <c r="L186" s="1"/>
      <c r="M186" s="1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21.0" customHeight="1">
      <c r="A187" s="4"/>
      <c r="B187" s="1"/>
      <c r="C187" s="1"/>
      <c r="D187" s="1"/>
      <c r="E187" s="1"/>
      <c r="F187" s="19"/>
      <c r="G187" s="19"/>
      <c r="H187" s="1"/>
      <c r="I187" s="1"/>
      <c r="J187" s="1"/>
      <c r="K187" s="3"/>
      <c r="L187" s="1"/>
      <c r="M187" s="1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21.0" customHeight="1">
      <c r="A188" s="4"/>
      <c r="B188" s="1"/>
      <c r="C188" s="1"/>
      <c r="D188" s="1"/>
      <c r="E188" s="1"/>
      <c r="F188" s="19"/>
      <c r="G188" s="19"/>
      <c r="H188" s="1"/>
      <c r="I188" s="1"/>
      <c r="J188" s="1"/>
      <c r="K188" s="3"/>
      <c r="L188" s="1"/>
      <c r="M188" s="1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21.0" customHeight="1">
      <c r="A189" s="4"/>
      <c r="B189" s="1"/>
      <c r="C189" s="1"/>
      <c r="D189" s="1"/>
      <c r="E189" s="1"/>
      <c r="F189" s="19"/>
      <c r="G189" s="19"/>
      <c r="H189" s="1"/>
      <c r="I189" s="1"/>
      <c r="J189" s="1"/>
      <c r="K189" s="3"/>
      <c r="L189" s="1"/>
      <c r="M189" s="1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21.0" customHeight="1">
      <c r="A190" s="4"/>
      <c r="B190" s="1"/>
      <c r="C190" s="1"/>
      <c r="D190" s="1"/>
      <c r="E190" s="1"/>
      <c r="F190" s="19"/>
      <c r="G190" s="19"/>
      <c r="H190" s="1"/>
      <c r="I190" s="1"/>
      <c r="J190" s="1"/>
      <c r="K190" s="3"/>
      <c r="L190" s="1"/>
      <c r="M190" s="1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21.0" customHeight="1">
      <c r="A191" s="4"/>
      <c r="B191" s="1"/>
      <c r="C191" s="1"/>
      <c r="D191" s="1"/>
      <c r="E191" s="1"/>
      <c r="F191" s="19"/>
      <c r="G191" s="19"/>
      <c r="H191" s="1"/>
      <c r="I191" s="1"/>
      <c r="J191" s="1"/>
      <c r="K191" s="3"/>
      <c r="L191" s="1"/>
      <c r="M191" s="1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21.0" customHeight="1">
      <c r="A192" s="4"/>
      <c r="B192" s="1"/>
      <c r="C192" s="1"/>
      <c r="D192" s="1"/>
      <c r="E192" s="1"/>
      <c r="F192" s="19"/>
      <c r="G192" s="19"/>
      <c r="H192" s="1"/>
      <c r="I192" s="1"/>
      <c r="J192" s="1"/>
      <c r="K192" s="3"/>
      <c r="L192" s="1"/>
      <c r="M192" s="1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21.0" customHeight="1">
      <c r="A193" s="4"/>
      <c r="B193" s="1"/>
      <c r="C193" s="1"/>
      <c r="D193" s="1"/>
      <c r="E193" s="1"/>
      <c r="F193" s="19"/>
      <c r="G193" s="19"/>
      <c r="H193" s="1"/>
      <c r="I193" s="1"/>
      <c r="J193" s="1"/>
      <c r="K193" s="3"/>
      <c r="L193" s="1"/>
      <c r="M193" s="1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21.0" customHeight="1">
      <c r="A194" s="4"/>
      <c r="B194" s="1"/>
      <c r="C194" s="1"/>
      <c r="D194" s="1"/>
      <c r="E194" s="1"/>
      <c r="F194" s="19"/>
      <c r="G194" s="19"/>
      <c r="H194" s="1"/>
      <c r="I194" s="1"/>
      <c r="J194" s="1"/>
      <c r="K194" s="3"/>
      <c r="L194" s="1"/>
      <c r="M194" s="1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21.0" customHeight="1">
      <c r="A195" s="4"/>
      <c r="B195" s="1"/>
      <c r="C195" s="1"/>
      <c r="D195" s="1"/>
      <c r="E195" s="1"/>
      <c r="F195" s="19"/>
      <c r="G195" s="19"/>
      <c r="H195" s="1"/>
      <c r="I195" s="1"/>
      <c r="J195" s="1"/>
      <c r="K195" s="3"/>
      <c r="L195" s="1"/>
      <c r="M195" s="1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21.0" customHeight="1">
      <c r="A196" s="4"/>
      <c r="B196" s="1"/>
      <c r="C196" s="1"/>
      <c r="D196" s="1"/>
      <c r="E196" s="1"/>
      <c r="F196" s="19"/>
      <c r="G196" s="19"/>
      <c r="H196" s="1"/>
      <c r="I196" s="1"/>
      <c r="J196" s="1"/>
      <c r="K196" s="3"/>
      <c r="L196" s="1"/>
      <c r="M196" s="1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21.0" customHeight="1">
      <c r="A197" s="4"/>
      <c r="B197" s="1"/>
      <c r="C197" s="1"/>
      <c r="D197" s="1"/>
      <c r="E197" s="1"/>
      <c r="F197" s="19"/>
      <c r="G197" s="19"/>
      <c r="H197" s="1"/>
      <c r="I197" s="1"/>
      <c r="J197" s="1"/>
      <c r="K197" s="3"/>
      <c r="L197" s="1"/>
      <c r="M197" s="1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21.0" customHeight="1">
      <c r="A198" s="4"/>
      <c r="B198" s="1"/>
      <c r="C198" s="1"/>
      <c r="D198" s="1"/>
      <c r="E198" s="1"/>
      <c r="F198" s="19"/>
      <c r="G198" s="19"/>
      <c r="H198" s="1"/>
      <c r="I198" s="1"/>
      <c r="J198" s="1"/>
      <c r="K198" s="3"/>
      <c r="L198" s="1"/>
      <c r="M198" s="1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21.0" customHeight="1">
      <c r="A199" s="4"/>
      <c r="B199" s="1"/>
      <c r="C199" s="1"/>
      <c r="D199" s="1"/>
      <c r="E199" s="1"/>
      <c r="F199" s="19"/>
      <c r="G199" s="19"/>
      <c r="H199" s="1"/>
      <c r="I199" s="1"/>
      <c r="J199" s="1"/>
      <c r="K199" s="3"/>
      <c r="L199" s="1"/>
      <c r="M199" s="1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21.0" customHeight="1">
      <c r="A200" s="4"/>
      <c r="B200" s="1"/>
      <c r="C200" s="1"/>
      <c r="D200" s="1"/>
      <c r="E200" s="1"/>
      <c r="F200" s="19"/>
      <c r="G200" s="19"/>
      <c r="H200" s="1"/>
      <c r="I200" s="1"/>
      <c r="J200" s="1"/>
      <c r="K200" s="3"/>
      <c r="L200" s="1"/>
      <c r="M200" s="1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21.0" customHeight="1">
      <c r="A201" s="4"/>
      <c r="B201" s="1"/>
      <c r="C201" s="1"/>
      <c r="D201" s="1"/>
      <c r="E201" s="1"/>
      <c r="F201" s="19"/>
      <c r="G201" s="19"/>
      <c r="H201" s="1"/>
      <c r="I201" s="1"/>
      <c r="J201" s="1"/>
      <c r="K201" s="3"/>
      <c r="L201" s="1"/>
      <c r="M201" s="1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21.0" customHeight="1">
      <c r="A202" s="4"/>
      <c r="B202" s="1"/>
      <c r="C202" s="1"/>
      <c r="D202" s="1"/>
      <c r="E202" s="1"/>
      <c r="F202" s="19"/>
      <c r="G202" s="19"/>
      <c r="H202" s="1"/>
      <c r="I202" s="1"/>
      <c r="J202" s="1"/>
      <c r="K202" s="3"/>
      <c r="L202" s="1"/>
      <c r="M202" s="1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21.0" customHeight="1">
      <c r="A203" s="4"/>
      <c r="B203" s="1"/>
      <c r="C203" s="1"/>
      <c r="D203" s="1"/>
      <c r="E203" s="1"/>
      <c r="F203" s="19"/>
      <c r="G203" s="19"/>
      <c r="H203" s="1"/>
      <c r="I203" s="1"/>
      <c r="J203" s="1"/>
      <c r="K203" s="3"/>
      <c r="L203" s="1"/>
      <c r="M203" s="1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21.0" customHeight="1">
      <c r="A204" s="4"/>
      <c r="B204" s="1"/>
      <c r="C204" s="1"/>
      <c r="D204" s="1"/>
      <c r="E204" s="1"/>
      <c r="F204" s="19"/>
      <c r="G204" s="19"/>
      <c r="H204" s="1"/>
      <c r="I204" s="1"/>
      <c r="J204" s="1"/>
      <c r="K204" s="3"/>
      <c r="L204" s="1"/>
      <c r="M204" s="1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21.0" customHeight="1">
      <c r="A205" s="4"/>
      <c r="B205" s="1"/>
      <c r="C205" s="1"/>
      <c r="D205" s="1"/>
      <c r="E205" s="1"/>
      <c r="F205" s="19"/>
      <c r="G205" s="19"/>
      <c r="H205" s="1"/>
      <c r="I205" s="1"/>
      <c r="J205" s="1"/>
      <c r="K205" s="3"/>
      <c r="L205" s="1"/>
      <c r="M205" s="1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21.0" customHeight="1">
      <c r="A206" s="4"/>
      <c r="B206" s="1"/>
      <c r="C206" s="1"/>
      <c r="D206" s="1"/>
      <c r="E206" s="1"/>
      <c r="F206" s="19"/>
      <c r="G206" s="19"/>
      <c r="H206" s="1"/>
      <c r="I206" s="1"/>
      <c r="J206" s="1"/>
      <c r="K206" s="3"/>
      <c r="L206" s="1"/>
      <c r="M206" s="1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21.0" customHeight="1">
      <c r="A207" s="4"/>
      <c r="B207" s="1"/>
      <c r="C207" s="1"/>
      <c r="D207" s="1"/>
      <c r="E207" s="1"/>
      <c r="F207" s="19"/>
      <c r="G207" s="19"/>
      <c r="H207" s="1"/>
      <c r="I207" s="1"/>
      <c r="J207" s="1"/>
      <c r="K207" s="3"/>
      <c r="L207" s="1"/>
      <c r="M207" s="1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21.0" customHeight="1">
      <c r="A208" s="4"/>
      <c r="B208" s="1"/>
      <c r="C208" s="1"/>
      <c r="D208" s="1"/>
      <c r="E208" s="1"/>
      <c r="F208" s="19"/>
      <c r="G208" s="19"/>
      <c r="H208" s="1"/>
      <c r="I208" s="1"/>
      <c r="J208" s="1"/>
      <c r="K208" s="3"/>
      <c r="L208" s="1"/>
      <c r="M208" s="1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21.0" customHeight="1">
      <c r="A209" s="4"/>
      <c r="B209" s="1"/>
      <c r="C209" s="1"/>
      <c r="D209" s="1"/>
      <c r="E209" s="1"/>
      <c r="F209" s="19"/>
      <c r="G209" s="19"/>
      <c r="H209" s="1"/>
      <c r="I209" s="1"/>
      <c r="J209" s="1"/>
      <c r="K209" s="3"/>
      <c r="L209" s="1"/>
      <c r="M209" s="1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21.0" customHeight="1">
      <c r="A210" s="4"/>
      <c r="B210" s="1"/>
      <c r="C210" s="1"/>
      <c r="D210" s="1"/>
      <c r="E210" s="1"/>
      <c r="F210" s="19"/>
      <c r="G210" s="19"/>
      <c r="H210" s="1"/>
      <c r="I210" s="1"/>
      <c r="J210" s="1"/>
      <c r="K210" s="3"/>
      <c r="L210" s="1"/>
      <c r="M210" s="1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21.0" customHeight="1">
      <c r="A211" s="4"/>
      <c r="B211" s="1"/>
      <c r="C211" s="1"/>
      <c r="D211" s="1"/>
      <c r="E211" s="1"/>
      <c r="F211" s="19"/>
      <c r="G211" s="19"/>
      <c r="H211" s="1"/>
      <c r="I211" s="1"/>
      <c r="J211" s="1"/>
      <c r="K211" s="3"/>
      <c r="L211" s="1"/>
      <c r="M211" s="1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21.0" customHeight="1">
      <c r="A212" s="4"/>
      <c r="B212" s="1"/>
      <c r="C212" s="1"/>
      <c r="D212" s="1"/>
      <c r="E212" s="1"/>
      <c r="F212" s="19"/>
      <c r="G212" s="19"/>
      <c r="H212" s="1"/>
      <c r="I212" s="1"/>
      <c r="J212" s="1"/>
      <c r="K212" s="3"/>
      <c r="L212" s="1"/>
      <c r="M212" s="1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21.0" customHeight="1">
      <c r="A213" s="4"/>
      <c r="B213" s="1"/>
      <c r="C213" s="1"/>
      <c r="D213" s="1"/>
      <c r="E213" s="1"/>
      <c r="F213" s="19"/>
      <c r="G213" s="19"/>
      <c r="H213" s="1"/>
      <c r="I213" s="1"/>
      <c r="J213" s="1"/>
      <c r="K213" s="3"/>
      <c r="L213" s="1"/>
      <c r="M213" s="1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21.0" customHeight="1">
      <c r="A214" s="4"/>
      <c r="B214" s="1"/>
      <c r="C214" s="1"/>
      <c r="D214" s="1"/>
      <c r="E214" s="1"/>
      <c r="F214" s="19"/>
      <c r="G214" s="19"/>
      <c r="H214" s="1"/>
      <c r="I214" s="1"/>
      <c r="J214" s="1"/>
      <c r="K214" s="3"/>
      <c r="L214" s="1"/>
      <c r="M214" s="1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21.0" customHeight="1">
      <c r="A215" s="4"/>
      <c r="B215" s="1"/>
      <c r="C215" s="1"/>
      <c r="D215" s="1"/>
      <c r="E215" s="1"/>
      <c r="F215" s="19"/>
      <c r="G215" s="19"/>
      <c r="H215" s="1"/>
      <c r="I215" s="1"/>
      <c r="J215" s="1"/>
      <c r="K215" s="3"/>
      <c r="L215" s="1"/>
      <c r="M215" s="1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21.0" customHeight="1">
      <c r="A216" s="4"/>
      <c r="B216" s="1"/>
      <c r="C216" s="1"/>
      <c r="D216" s="1"/>
      <c r="E216" s="1"/>
      <c r="F216" s="19"/>
      <c r="G216" s="19"/>
      <c r="H216" s="1"/>
      <c r="I216" s="1"/>
      <c r="J216" s="1"/>
      <c r="K216" s="3"/>
      <c r="L216" s="1"/>
      <c r="M216" s="1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21.0" customHeight="1">
      <c r="A217" s="4"/>
      <c r="B217" s="1"/>
      <c r="C217" s="1"/>
      <c r="D217" s="1"/>
      <c r="E217" s="1"/>
      <c r="F217" s="19"/>
      <c r="G217" s="19"/>
      <c r="H217" s="1"/>
      <c r="I217" s="1"/>
      <c r="J217" s="1"/>
      <c r="K217" s="3"/>
      <c r="L217" s="1"/>
      <c r="M217" s="1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21.0" customHeight="1">
      <c r="A218" s="4"/>
      <c r="B218" s="1"/>
      <c r="C218" s="1"/>
      <c r="D218" s="1"/>
      <c r="E218" s="1"/>
      <c r="F218" s="19"/>
      <c r="G218" s="19"/>
      <c r="H218" s="1"/>
      <c r="I218" s="1"/>
      <c r="J218" s="1"/>
      <c r="K218" s="3"/>
      <c r="L218" s="1"/>
      <c r="M218" s="1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21.0" customHeight="1">
      <c r="A219" s="4"/>
      <c r="B219" s="1"/>
      <c r="C219" s="1"/>
      <c r="D219" s="1"/>
      <c r="E219" s="1"/>
      <c r="F219" s="19"/>
      <c r="G219" s="19"/>
      <c r="H219" s="1"/>
      <c r="I219" s="1"/>
      <c r="J219" s="1"/>
      <c r="K219" s="3"/>
      <c r="L219" s="1"/>
      <c r="M219" s="1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21.0" customHeight="1">
      <c r="A220" s="4"/>
      <c r="B220" s="1"/>
      <c r="C220" s="1"/>
      <c r="D220" s="1"/>
      <c r="E220" s="1"/>
      <c r="F220" s="19"/>
      <c r="G220" s="19"/>
      <c r="H220" s="1"/>
      <c r="I220" s="1"/>
      <c r="J220" s="1"/>
      <c r="K220" s="3"/>
      <c r="L220" s="1"/>
      <c r="M220" s="1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21.0" customHeight="1">
      <c r="A221" s="4"/>
      <c r="B221" s="1"/>
      <c r="C221" s="1"/>
      <c r="D221" s="1"/>
      <c r="E221" s="1"/>
      <c r="F221" s="19"/>
      <c r="G221" s="19"/>
      <c r="H221" s="1"/>
      <c r="I221" s="1"/>
      <c r="J221" s="1"/>
      <c r="K221" s="3"/>
      <c r="L221" s="1"/>
      <c r="M221" s="1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21.0" customHeight="1">
      <c r="A222" s="4"/>
      <c r="B222" s="1"/>
      <c r="C222" s="1"/>
      <c r="D222" s="1"/>
      <c r="E222" s="1"/>
      <c r="F222" s="19"/>
      <c r="G222" s="19"/>
      <c r="H222" s="1"/>
      <c r="I222" s="1"/>
      <c r="J222" s="1"/>
      <c r="K222" s="3"/>
      <c r="L222" s="1"/>
      <c r="M222" s="1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21.0" customHeight="1">
      <c r="A223" s="4"/>
      <c r="B223" s="1"/>
      <c r="C223" s="1"/>
      <c r="D223" s="1"/>
      <c r="E223" s="1"/>
      <c r="F223" s="19"/>
      <c r="G223" s="19"/>
      <c r="H223" s="1"/>
      <c r="I223" s="1"/>
      <c r="J223" s="1"/>
      <c r="K223" s="3"/>
      <c r="L223" s="1"/>
      <c r="M223" s="1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21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21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21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21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21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21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21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21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21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21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21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21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21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21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21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21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21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21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21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21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21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21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21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21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21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21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21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21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21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21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21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21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21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21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21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21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21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21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21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21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21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21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21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21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21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21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21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21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21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21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21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21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21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21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21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21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21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21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21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21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21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21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21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21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21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21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21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21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21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21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21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21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21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21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21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21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21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21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21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21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21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21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21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21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21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21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21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21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21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21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21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21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21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21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21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21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21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21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21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21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21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21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21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21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21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21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21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21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21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21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21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21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21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21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21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21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21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21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21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21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21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21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21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21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21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21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21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21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21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21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21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21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21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21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21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21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21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21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21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21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21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21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21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21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21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21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21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21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21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21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21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21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21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21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21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21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21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21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21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21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21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21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21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21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21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21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21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21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21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21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21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21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21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21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21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21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21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21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21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21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21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21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21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21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21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21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21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21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21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21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21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21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21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21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21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21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21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21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21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21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21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21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21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21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21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21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21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21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21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21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21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21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21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21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21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21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21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21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21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21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21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21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21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21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21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21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21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21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21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21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21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21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21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21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21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21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21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21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21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21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21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21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21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21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21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21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21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21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21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21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21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21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21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21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21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21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21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21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21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21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21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21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21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21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21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21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21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21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21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21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21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21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21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21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21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21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21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21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21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21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21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21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21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21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21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21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21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21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21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21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21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21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21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21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21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21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21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21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21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21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21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21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21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21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21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21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21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21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21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21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21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21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21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21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21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21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21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21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21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21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21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21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21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21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21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21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21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21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21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21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21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21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21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21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21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21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21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21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21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21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21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21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21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21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21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21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21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21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21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21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21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21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21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21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21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21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21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21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21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21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21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21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21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21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21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21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21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21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21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21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21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21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21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21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21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21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21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21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21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21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21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21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21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21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21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21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21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21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21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21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21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21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21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21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21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21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21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21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21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21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21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21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21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21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21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21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21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21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21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21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21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21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21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21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21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21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21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21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21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21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21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21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21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21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21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21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21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21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21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21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21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21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21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21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21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21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21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21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21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21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21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21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21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21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21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21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21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21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21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21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21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21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21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21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21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21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21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21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21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21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21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21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21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21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21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21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21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21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21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21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21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21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21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21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21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21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21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21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21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21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21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21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21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21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21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21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21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21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21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21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21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21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21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21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21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21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21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21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21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21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21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21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21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21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21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21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21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21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21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21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21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21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21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21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21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21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21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21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21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21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21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21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21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21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21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21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21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21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21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21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21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21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21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21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21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21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21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21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21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21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21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21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21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21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21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21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21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21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21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21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21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21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21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21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21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21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21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21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21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21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21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21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21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21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21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21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21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21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21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21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21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21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21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21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21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21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21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21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21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21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21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21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21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21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21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21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21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21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21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21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21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21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21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21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21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21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21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21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21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21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21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21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21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21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21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21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21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21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21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21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21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21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21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21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21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21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21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21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21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21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21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21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21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21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21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21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21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21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21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21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21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21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21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21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21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21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21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21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21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21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21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21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21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21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21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21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21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21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21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21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21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21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21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21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21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21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21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21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21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21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21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21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21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21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21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21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21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21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21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21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21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21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21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21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21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21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21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21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21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21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21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21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21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21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21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21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21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21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21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21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21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21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21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21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21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21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21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21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21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21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21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21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21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21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21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21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21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21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21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21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21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21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21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21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21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21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21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21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21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21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21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21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21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21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21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21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21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21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21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21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21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21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21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21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21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21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21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21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21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21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21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21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21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21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21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21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21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21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21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21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21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21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21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21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21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21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21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21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21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21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21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21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21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21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21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21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21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21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21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21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21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21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21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21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21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21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21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$B$4:$M$500"/>
  <mergeCells count="1">
    <mergeCell ref="E2:J2"/>
  </mergeCells>
  <conditionalFormatting sqref="B1:M1000">
    <cfRule type="expression" dxfId="0" priority="1">
      <formula>AND(ISEVEN(ROW($B1)), ROW($B1)&gt;4)</formula>
    </cfRule>
  </conditionalFormatting>
  <dataValidations>
    <dataValidation type="list" allowBlank="1" sqref="B5:B1000">
      <formula1>'Menus Suspensos'!$B$5:$B$14</formula1>
    </dataValidation>
    <dataValidation type="list" allowBlank="1" sqref="D5:D1000">
      <formula1>'Menus Suspensos'!$C$5:$C$14</formula1>
    </dataValidation>
    <dataValidation type="list" allowBlank="1" sqref="K5:K1000">
      <formula1>'Menus Suspensos'!$J$5:$J$31</formula1>
    </dataValidation>
    <dataValidation type="list" allowBlank="1" sqref="E5:E1000">
      <formula1>'Menus Suspensos'!$D$5:$D$14</formula1>
    </dataValidation>
  </dataValidations>
  <hyperlinks>
    <hyperlink r:id="rId1" ref="F5"/>
    <hyperlink r:id="rId2" ref="G5"/>
    <hyperlink r:id="rId3" ref="F6"/>
    <hyperlink r:id="rId4" ref="G6"/>
    <hyperlink r:id="rId5" ref="F7"/>
    <hyperlink r:id="rId6" ref="G7"/>
    <hyperlink r:id="rId7" ref="F8"/>
    <hyperlink r:id="rId8" ref="G8"/>
    <hyperlink r:id="rId9" ref="F9"/>
    <hyperlink r:id="rId10" ref="G9"/>
    <hyperlink r:id="rId11" ref="F10"/>
    <hyperlink r:id="rId12" ref="G10"/>
    <hyperlink r:id="rId13" ref="F11"/>
    <hyperlink r:id="rId14" ref="G11"/>
    <hyperlink r:id="rId15" ref="F12"/>
    <hyperlink r:id="rId16" ref="G12"/>
    <hyperlink r:id="rId17" ref="F13"/>
    <hyperlink r:id="rId18" ref="G13"/>
    <hyperlink r:id="rId19" ref="F14"/>
    <hyperlink r:id="rId20" ref="G14"/>
    <hyperlink r:id="rId21" ref="F15"/>
    <hyperlink r:id="rId22" ref="G15"/>
    <hyperlink r:id="rId23" ref="F16"/>
    <hyperlink r:id="rId24" ref="G16"/>
    <hyperlink r:id="rId25" ref="F17"/>
    <hyperlink r:id="rId26" ref="G17"/>
    <hyperlink r:id="rId27" ref="F18"/>
    <hyperlink r:id="rId28" ref="G18"/>
    <hyperlink r:id="rId29" ref="F19"/>
    <hyperlink r:id="rId30" ref="G19"/>
    <hyperlink r:id="rId31" ref="F20"/>
    <hyperlink r:id="rId32" ref="G20"/>
    <hyperlink r:id="rId33" ref="F21"/>
    <hyperlink r:id="rId34" ref="G21"/>
    <hyperlink r:id="rId35" ref="F22"/>
    <hyperlink r:id="rId36" ref="G22"/>
    <hyperlink r:id="rId37" ref="F23"/>
    <hyperlink r:id="rId38" ref="G23"/>
  </hyperlinks>
  <printOptions gridLines="1" horizontalCentered="1"/>
  <pageMargins bottom="0.75" footer="0.0" header="0.0" left="0.25" right="0.25" top="0.25"/>
  <pageSetup fitToHeight="0" cellComments="atEnd" orientation="landscape" pageOrder="overThenDown"/>
  <drawing r:id="rId3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8F59"/>
    <outlinePr summaryBelow="0" summaryRight="0"/>
    <pageSetUpPr fitToPage="1"/>
  </sheetPr>
  <sheetViews>
    <sheetView showGridLines="0"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0"/>
  <cols>
    <col customWidth="1" min="1" max="1" width="4.38"/>
    <col customWidth="1" min="2" max="2" width="11.63"/>
    <col customWidth="1" min="3" max="3" width="34.38"/>
    <col customWidth="1" min="4" max="5" width="17.25"/>
    <col customWidth="1" min="6" max="6" width="34.38"/>
    <col customWidth="1" min="7" max="7" width="14.38"/>
    <col customWidth="1" min="8" max="8" width="25.88"/>
    <col customWidth="1" min="9" max="10" width="14.38"/>
    <col customWidth="1" min="11" max="11" width="25.88"/>
    <col customWidth="1" min="12" max="12" width="14.38"/>
    <col customWidth="1" min="13" max="13" width="10.13"/>
    <col customWidth="1" min="14" max="14" width="7.25"/>
    <col customWidth="1" min="15" max="15" width="43.0"/>
    <col customWidth="1" min="16" max="16" width="4.38"/>
    <col customWidth="1" min="17" max="26" width="8.63"/>
  </cols>
  <sheetData>
    <row r="1" ht="15.75" customHeight="1">
      <c r="A1" s="20"/>
      <c r="B1" s="2"/>
      <c r="C1" s="2"/>
      <c r="D1" s="1"/>
      <c r="E1" s="1"/>
      <c r="F1" s="1"/>
      <c r="G1" s="1"/>
      <c r="H1" s="1"/>
      <c r="I1" s="21"/>
      <c r="J1" s="1"/>
      <c r="K1" s="1"/>
      <c r="L1" s="1"/>
      <c r="M1" s="3"/>
      <c r="N1" s="1"/>
      <c r="O1" s="1"/>
      <c r="P1" s="22"/>
      <c r="Q1" s="4"/>
      <c r="R1" s="4"/>
      <c r="S1" s="4"/>
      <c r="T1" s="4"/>
      <c r="U1" s="4"/>
      <c r="V1" s="4"/>
      <c r="W1" s="4"/>
      <c r="X1" s="4"/>
      <c r="Y1" s="4"/>
      <c r="Z1" s="4"/>
    </row>
    <row r="2" ht="45.0" customHeight="1">
      <c r="A2" s="20"/>
      <c r="B2" s="23" t="s">
        <v>187</v>
      </c>
      <c r="C2" s="6"/>
      <c r="D2" s="24" t="s">
        <v>188</v>
      </c>
      <c r="E2" s="25" t="s">
        <v>189</v>
      </c>
      <c r="K2" s="1"/>
      <c r="L2" s="1"/>
      <c r="M2" s="3"/>
      <c r="N2" s="1"/>
      <c r="O2" s="1"/>
      <c r="P2" s="22" t="s">
        <v>38</v>
      </c>
      <c r="Q2" s="4"/>
      <c r="R2" s="4"/>
      <c r="S2" s="4"/>
      <c r="T2" s="4"/>
      <c r="U2" s="4"/>
      <c r="V2" s="4"/>
      <c r="W2" s="4"/>
      <c r="X2" s="4"/>
      <c r="Y2" s="4"/>
      <c r="Z2" s="4"/>
    </row>
    <row r="3" ht="21.0" customHeight="1">
      <c r="A3" s="20"/>
      <c r="B3" s="1"/>
      <c r="C3" s="1"/>
      <c r="D3" s="1"/>
      <c r="E3" s="1"/>
      <c r="F3" s="1"/>
      <c r="G3" s="1"/>
      <c r="H3" s="1"/>
      <c r="I3" s="21"/>
      <c r="J3" s="1"/>
      <c r="K3" s="1"/>
      <c r="L3" s="1"/>
      <c r="M3" s="3"/>
      <c r="N3" s="1"/>
      <c r="O3" s="1"/>
      <c r="P3" s="20"/>
      <c r="Q3" s="4"/>
      <c r="R3" s="4"/>
      <c r="S3" s="4"/>
      <c r="T3" s="4"/>
      <c r="U3" s="4"/>
      <c r="V3" s="4"/>
      <c r="W3" s="4"/>
      <c r="X3" s="4"/>
      <c r="Y3" s="4"/>
      <c r="Z3" s="4"/>
    </row>
    <row r="4" ht="21.0" customHeight="1">
      <c r="A4" s="20"/>
      <c r="B4" s="26" t="s">
        <v>190</v>
      </c>
      <c r="C4" s="26" t="s">
        <v>191</v>
      </c>
      <c r="D4" s="26" t="s">
        <v>41</v>
      </c>
      <c r="E4" s="26" t="s">
        <v>42</v>
      </c>
      <c r="F4" s="26" t="s">
        <v>192</v>
      </c>
      <c r="G4" s="26" t="s">
        <v>193</v>
      </c>
      <c r="H4" s="26" t="s">
        <v>194</v>
      </c>
      <c r="I4" s="26" t="s">
        <v>44</v>
      </c>
      <c r="J4" s="26" t="s">
        <v>45</v>
      </c>
      <c r="K4" s="26" t="s">
        <v>46</v>
      </c>
      <c r="L4" s="26" t="s">
        <v>47</v>
      </c>
      <c r="M4" s="26" t="s">
        <v>48</v>
      </c>
      <c r="N4" s="26" t="s">
        <v>49</v>
      </c>
      <c r="O4" s="26" t="s">
        <v>50</v>
      </c>
      <c r="P4" s="27"/>
      <c r="Q4" s="4"/>
      <c r="R4" s="4"/>
      <c r="S4" s="4"/>
      <c r="T4" s="4"/>
      <c r="U4" s="4"/>
      <c r="V4" s="4"/>
      <c r="W4" s="4"/>
      <c r="X4" s="4"/>
      <c r="Y4" s="4"/>
      <c r="Z4" s="4"/>
    </row>
    <row r="5" ht="21.0" customHeight="1">
      <c r="A5" s="20"/>
      <c r="B5" s="1" t="s">
        <v>51</v>
      </c>
      <c r="C5" s="15" t="s">
        <v>195</v>
      </c>
      <c r="D5" s="15" t="s">
        <v>53</v>
      </c>
      <c r="E5" s="15" t="s">
        <v>63</v>
      </c>
      <c r="F5" s="28" t="s">
        <v>52</v>
      </c>
      <c r="G5" s="1" t="s">
        <v>196</v>
      </c>
      <c r="H5" s="15" t="s">
        <v>197</v>
      </c>
      <c r="I5" s="29" t="s">
        <v>198</v>
      </c>
      <c r="J5" s="28" t="s">
        <v>199</v>
      </c>
      <c r="K5" s="15" t="s">
        <v>58</v>
      </c>
      <c r="L5" s="15" t="s">
        <v>59</v>
      </c>
      <c r="M5" s="15" t="s">
        <v>200</v>
      </c>
      <c r="N5" s="1"/>
      <c r="O5" s="1"/>
      <c r="P5" s="20"/>
      <c r="Q5" s="4"/>
      <c r="R5" s="4"/>
      <c r="S5" s="4"/>
      <c r="T5" s="4"/>
      <c r="U5" s="4"/>
      <c r="V5" s="4"/>
      <c r="W5" s="4"/>
      <c r="X5" s="4"/>
      <c r="Y5" s="4"/>
      <c r="Z5" s="4"/>
    </row>
    <row r="6" ht="21.0" customHeight="1">
      <c r="A6" s="20"/>
      <c r="B6" s="1" t="s">
        <v>51</v>
      </c>
      <c r="C6" s="15" t="s">
        <v>201</v>
      </c>
      <c r="D6" s="15" t="s">
        <v>62</v>
      </c>
      <c r="E6" s="15" t="s">
        <v>80</v>
      </c>
      <c r="F6" s="28" t="s">
        <v>61</v>
      </c>
      <c r="G6" s="15" t="s">
        <v>202</v>
      </c>
      <c r="H6" s="15" t="s">
        <v>203</v>
      </c>
      <c r="I6" s="29" t="s">
        <v>204</v>
      </c>
      <c r="J6" s="28" t="s">
        <v>205</v>
      </c>
      <c r="K6" s="15" t="s">
        <v>67</v>
      </c>
      <c r="L6" s="15" t="s">
        <v>68</v>
      </c>
      <c r="M6" s="15" t="s">
        <v>69</v>
      </c>
      <c r="N6" s="1"/>
      <c r="O6" s="1"/>
      <c r="P6" s="20"/>
      <c r="Q6" s="4"/>
      <c r="R6" s="4"/>
      <c r="S6" s="4"/>
      <c r="T6" s="4"/>
      <c r="U6" s="4"/>
      <c r="V6" s="4"/>
      <c r="W6" s="4"/>
      <c r="X6" s="4"/>
      <c r="Y6" s="4"/>
      <c r="Z6" s="4"/>
    </row>
    <row r="7" ht="21.0" customHeight="1">
      <c r="A7" s="20"/>
      <c r="B7" s="1" t="s">
        <v>70</v>
      </c>
      <c r="C7" s="15" t="s">
        <v>206</v>
      </c>
      <c r="D7" s="15" t="s">
        <v>62</v>
      </c>
      <c r="E7" s="15" t="s">
        <v>72</v>
      </c>
      <c r="F7" s="28" t="s">
        <v>71</v>
      </c>
      <c r="G7" s="1" t="s">
        <v>207</v>
      </c>
      <c r="H7" s="15" t="s">
        <v>208</v>
      </c>
      <c r="I7" s="29" t="s">
        <v>209</v>
      </c>
      <c r="J7" s="28" t="s">
        <v>210</v>
      </c>
      <c r="K7" s="15" t="s">
        <v>76</v>
      </c>
      <c r="L7" s="15" t="s">
        <v>77</v>
      </c>
      <c r="M7" s="15" t="s">
        <v>78</v>
      </c>
      <c r="N7" s="1"/>
      <c r="O7" s="1"/>
      <c r="P7" s="20"/>
      <c r="Q7" s="4"/>
      <c r="R7" s="4"/>
      <c r="S7" s="4"/>
      <c r="T7" s="4"/>
      <c r="U7" s="4"/>
      <c r="V7" s="4"/>
      <c r="W7" s="4"/>
      <c r="X7" s="4"/>
      <c r="Y7" s="4"/>
      <c r="Z7" s="4"/>
    </row>
    <row r="8" ht="21.0" customHeight="1">
      <c r="A8" s="20"/>
      <c r="B8" s="1" t="s">
        <v>70</v>
      </c>
      <c r="C8" s="15" t="s">
        <v>211</v>
      </c>
      <c r="D8" s="15" t="s">
        <v>62</v>
      </c>
      <c r="E8" s="15" t="s">
        <v>116</v>
      </c>
      <c r="F8" s="28" t="s">
        <v>79</v>
      </c>
      <c r="G8" s="15" t="s">
        <v>212</v>
      </c>
      <c r="H8" s="15" t="s">
        <v>213</v>
      </c>
      <c r="I8" s="29" t="s">
        <v>214</v>
      </c>
      <c r="J8" s="28" t="s">
        <v>215</v>
      </c>
      <c r="K8" s="15" t="s">
        <v>84</v>
      </c>
      <c r="L8" s="15" t="s">
        <v>85</v>
      </c>
      <c r="M8" s="15" t="s">
        <v>86</v>
      </c>
      <c r="N8" s="1"/>
      <c r="O8" s="1"/>
      <c r="P8" s="20"/>
      <c r="Q8" s="4"/>
      <c r="R8" s="4"/>
      <c r="S8" s="4"/>
      <c r="T8" s="4"/>
      <c r="U8" s="4"/>
      <c r="V8" s="4"/>
      <c r="W8" s="4"/>
      <c r="X8" s="4"/>
      <c r="Y8" s="4"/>
      <c r="Z8" s="4"/>
    </row>
    <row r="9" ht="21.0" customHeight="1">
      <c r="A9" s="20"/>
      <c r="B9" s="1" t="s">
        <v>70</v>
      </c>
      <c r="C9" s="15" t="s">
        <v>216</v>
      </c>
      <c r="D9" s="15" t="s">
        <v>62</v>
      </c>
      <c r="E9" s="15" t="s">
        <v>80</v>
      </c>
      <c r="F9" s="28" t="s">
        <v>87</v>
      </c>
      <c r="G9" s="15" t="s">
        <v>217</v>
      </c>
      <c r="H9" s="15" t="s">
        <v>218</v>
      </c>
      <c r="I9" s="29" t="s">
        <v>219</v>
      </c>
      <c r="J9" s="28" t="s">
        <v>220</v>
      </c>
      <c r="K9" s="15" t="s">
        <v>91</v>
      </c>
      <c r="L9" s="15" t="s">
        <v>92</v>
      </c>
      <c r="M9" s="15" t="s">
        <v>93</v>
      </c>
      <c r="N9" s="1"/>
      <c r="O9" s="1"/>
      <c r="P9" s="20"/>
      <c r="Q9" s="4"/>
      <c r="R9" s="4"/>
      <c r="S9" s="4"/>
      <c r="T9" s="4"/>
      <c r="U9" s="4"/>
      <c r="V9" s="4"/>
      <c r="W9" s="4"/>
      <c r="X9" s="4"/>
      <c r="Y9" s="4"/>
      <c r="Z9" s="4"/>
    </row>
    <row r="10" ht="21.0" customHeight="1">
      <c r="A10" s="20"/>
      <c r="B10" s="1" t="s">
        <v>70</v>
      </c>
      <c r="C10" s="15" t="s">
        <v>221</v>
      </c>
      <c r="D10" s="15" t="s">
        <v>62</v>
      </c>
      <c r="E10" s="15" t="s">
        <v>72</v>
      </c>
      <c r="F10" s="28" t="s">
        <v>94</v>
      </c>
      <c r="G10" s="1" t="s">
        <v>196</v>
      </c>
      <c r="H10" s="15" t="s">
        <v>222</v>
      </c>
      <c r="I10" s="29" t="s">
        <v>223</v>
      </c>
      <c r="J10" s="28" t="s">
        <v>224</v>
      </c>
      <c r="K10" s="15" t="s">
        <v>99</v>
      </c>
      <c r="L10" s="15" t="s">
        <v>100</v>
      </c>
      <c r="M10" s="15" t="s">
        <v>69</v>
      </c>
      <c r="N10" s="1"/>
      <c r="O10" s="1"/>
      <c r="P10" s="20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1.0" customHeight="1">
      <c r="A11" s="20"/>
      <c r="B11" s="1" t="s">
        <v>101</v>
      </c>
      <c r="C11" s="15" t="s">
        <v>225</v>
      </c>
      <c r="D11" s="15" t="s">
        <v>62</v>
      </c>
      <c r="E11" s="15" t="s">
        <v>63</v>
      </c>
      <c r="F11" s="32" t="s">
        <v>102</v>
      </c>
      <c r="G11" s="15" t="s">
        <v>212</v>
      </c>
      <c r="H11" s="15" t="s">
        <v>226</v>
      </c>
      <c r="I11" s="29" t="s">
        <v>227</v>
      </c>
      <c r="J11" s="28" t="s">
        <v>228</v>
      </c>
      <c r="K11" s="15" t="s">
        <v>106</v>
      </c>
      <c r="L11" s="15" t="s">
        <v>107</v>
      </c>
      <c r="M11" s="15" t="s">
        <v>108</v>
      </c>
      <c r="N11" s="1"/>
      <c r="O11" s="1"/>
      <c r="P11" s="20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1.0" customHeight="1">
      <c r="A12" s="20"/>
      <c r="B12" s="1" t="s">
        <v>101</v>
      </c>
      <c r="C12" s="15" t="s">
        <v>229</v>
      </c>
      <c r="D12" s="15" t="s">
        <v>62</v>
      </c>
      <c r="E12" s="15" t="s">
        <v>72</v>
      </c>
      <c r="F12" s="28" t="s">
        <v>109</v>
      </c>
      <c r="G12" s="1" t="s">
        <v>230</v>
      </c>
      <c r="H12" s="33" t="s">
        <v>231</v>
      </c>
      <c r="I12" s="29" t="s">
        <v>232</v>
      </c>
      <c r="J12" s="28" t="s">
        <v>233</v>
      </c>
      <c r="K12" s="15" t="s">
        <v>234</v>
      </c>
      <c r="L12" s="15" t="s">
        <v>114</v>
      </c>
      <c r="M12" s="15" t="s">
        <v>69</v>
      </c>
      <c r="N12" s="1"/>
      <c r="O12" s="1"/>
      <c r="P12" s="20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1.0" customHeight="1">
      <c r="A13" s="20"/>
      <c r="B13" s="1" t="s">
        <v>51</v>
      </c>
      <c r="C13" s="15" t="s">
        <v>235</v>
      </c>
      <c r="D13" s="15" t="s">
        <v>62</v>
      </c>
      <c r="E13" s="15" t="s">
        <v>63</v>
      </c>
      <c r="F13" s="28" t="s">
        <v>115</v>
      </c>
      <c r="G13" s="15" t="s">
        <v>196</v>
      </c>
      <c r="H13" s="15" t="s">
        <v>236</v>
      </c>
      <c r="I13" s="29" t="s">
        <v>237</v>
      </c>
      <c r="J13" s="28" t="s">
        <v>238</v>
      </c>
      <c r="K13" s="15" t="s">
        <v>239</v>
      </c>
      <c r="L13" s="15" t="s">
        <v>121</v>
      </c>
      <c r="M13" s="15" t="s">
        <v>69</v>
      </c>
      <c r="N13" s="1"/>
      <c r="O13" s="1"/>
      <c r="P13" s="20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1.0" customHeight="1">
      <c r="A14" s="20"/>
      <c r="B14" s="1" t="s">
        <v>101</v>
      </c>
      <c r="C14" s="15" t="s">
        <v>240</v>
      </c>
      <c r="D14" s="15" t="s">
        <v>62</v>
      </c>
      <c r="E14" s="15" t="s">
        <v>63</v>
      </c>
      <c r="F14" s="32" t="s">
        <v>122</v>
      </c>
      <c r="G14" s="15" t="s">
        <v>241</v>
      </c>
      <c r="H14" s="15" t="s">
        <v>242</v>
      </c>
      <c r="I14" s="29" t="s">
        <v>243</v>
      </c>
      <c r="J14" s="28" t="s">
        <v>244</v>
      </c>
      <c r="K14" s="15" t="s">
        <v>126</v>
      </c>
      <c r="L14" s="15" t="s">
        <v>68</v>
      </c>
      <c r="M14" s="15" t="s">
        <v>69</v>
      </c>
      <c r="N14" s="1"/>
      <c r="O14" s="1"/>
      <c r="P14" s="20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1.0" customHeight="1">
      <c r="A15" s="20"/>
      <c r="B15" s="1" t="s">
        <v>101</v>
      </c>
      <c r="C15" s="15" t="s">
        <v>245</v>
      </c>
      <c r="D15" s="15" t="s">
        <v>62</v>
      </c>
      <c r="E15" s="15" t="s">
        <v>72</v>
      </c>
      <c r="F15" s="32" t="s">
        <v>127</v>
      </c>
      <c r="G15" s="15" t="s">
        <v>246</v>
      </c>
      <c r="H15" s="15" t="s">
        <v>247</v>
      </c>
      <c r="I15" s="29" t="s">
        <v>248</v>
      </c>
      <c r="J15" s="28" t="s">
        <v>249</v>
      </c>
      <c r="K15" s="15" t="s">
        <v>131</v>
      </c>
      <c r="L15" s="15" t="s">
        <v>68</v>
      </c>
      <c r="M15" s="15" t="s">
        <v>69</v>
      </c>
      <c r="N15" s="1"/>
      <c r="O15" s="1"/>
      <c r="P15" s="20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1.0" customHeight="1">
      <c r="A16" s="20"/>
      <c r="B16" s="1" t="s">
        <v>101</v>
      </c>
      <c r="C16" s="15" t="s">
        <v>250</v>
      </c>
      <c r="D16" s="15" t="s">
        <v>62</v>
      </c>
      <c r="E16" s="15" t="s">
        <v>116</v>
      </c>
      <c r="F16" s="28" t="s">
        <v>132</v>
      </c>
      <c r="G16" s="1" t="s">
        <v>251</v>
      </c>
      <c r="H16" s="15" t="s">
        <v>252</v>
      </c>
      <c r="I16" s="29" t="s">
        <v>253</v>
      </c>
      <c r="J16" s="28" t="s">
        <v>254</v>
      </c>
      <c r="K16" s="15" t="s">
        <v>136</v>
      </c>
      <c r="L16" s="15" t="s">
        <v>137</v>
      </c>
      <c r="M16" s="15" t="s">
        <v>138</v>
      </c>
      <c r="N16" s="1"/>
      <c r="O16" s="1"/>
      <c r="P16" s="20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1.0" customHeight="1">
      <c r="A17" s="20"/>
      <c r="B17" s="1" t="s">
        <v>139</v>
      </c>
      <c r="C17" s="15" t="s">
        <v>255</v>
      </c>
      <c r="D17" s="15" t="s">
        <v>62</v>
      </c>
      <c r="E17" s="15" t="s">
        <v>80</v>
      </c>
      <c r="F17" s="28" t="s">
        <v>140</v>
      </c>
      <c r="G17" s="1" t="s">
        <v>196</v>
      </c>
      <c r="H17" s="15" t="s">
        <v>256</v>
      </c>
      <c r="I17" s="29" t="s">
        <v>257</v>
      </c>
      <c r="J17" s="28" t="s">
        <v>258</v>
      </c>
      <c r="K17" s="15" t="s">
        <v>144</v>
      </c>
      <c r="L17" s="15" t="s">
        <v>145</v>
      </c>
      <c r="M17" s="15" t="s">
        <v>138</v>
      </c>
      <c r="N17" s="1"/>
      <c r="O17" s="1"/>
      <c r="P17" s="20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1.0" customHeight="1">
      <c r="A18" s="20"/>
      <c r="B18" s="1" t="s">
        <v>70</v>
      </c>
      <c r="C18" s="15" t="s">
        <v>259</v>
      </c>
      <c r="D18" s="15" t="s">
        <v>53</v>
      </c>
      <c r="E18" s="15" t="s">
        <v>63</v>
      </c>
      <c r="F18" s="28" t="s">
        <v>146</v>
      </c>
      <c r="G18" s="1" t="s">
        <v>196</v>
      </c>
      <c r="H18" s="15" t="s">
        <v>260</v>
      </c>
      <c r="I18" s="29" t="s">
        <v>261</v>
      </c>
      <c r="J18" s="28" t="s">
        <v>262</v>
      </c>
      <c r="K18" s="15" t="s">
        <v>150</v>
      </c>
      <c r="L18" s="15" t="s">
        <v>151</v>
      </c>
      <c r="M18" s="15" t="s">
        <v>263</v>
      </c>
      <c r="N18" s="1"/>
      <c r="O18" s="1"/>
      <c r="P18" s="20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1.0" customHeight="1">
      <c r="A19" s="20"/>
      <c r="B19" s="1" t="s">
        <v>51</v>
      </c>
      <c r="C19" s="15" t="s">
        <v>264</v>
      </c>
      <c r="D19" s="15" t="s">
        <v>62</v>
      </c>
      <c r="E19" s="15" t="s">
        <v>72</v>
      </c>
      <c r="F19" s="32" t="s">
        <v>153</v>
      </c>
      <c r="G19" s="1" t="s">
        <v>207</v>
      </c>
      <c r="H19" s="15" t="s">
        <v>265</v>
      </c>
      <c r="I19" s="29" t="s">
        <v>266</v>
      </c>
      <c r="J19" s="28" t="s">
        <v>267</v>
      </c>
      <c r="K19" s="15" t="s">
        <v>157</v>
      </c>
      <c r="L19" s="15" t="s">
        <v>158</v>
      </c>
      <c r="M19" s="15" t="s">
        <v>159</v>
      </c>
      <c r="N19" s="1"/>
      <c r="O19" s="1"/>
      <c r="P19" s="20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1.0" customHeight="1">
      <c r="A20" s="20"/>
      <c r="B20" s="1" t="s">
        <v>101</v>
      </c>
      <c r="C20" s="15" t="s">
        <v>268</v>
      </c>
      <c r="D20" s="15" t="s">
        <v>62</v>
      </c>
      <c r="E20" s="15" t="s">
        <v>116</v>
      </c>
      <c r="F20" s="32" t="s">
        <v>160</v>
      </c>
      <c r="G20" s="15" t="s">
        <v>269</v>
      </c>
      <c r="H20" s="15" t="s">
        <v>270</v>
      </c>
      <c r="I20" s="29" t="s">
        <v>271</v>
      </c>
      <c r="J20" s="28" t="s">
        <v>272</v>
      </c>
      <c r="K20" s="15" t="s">
        <v>164</v>
      </c>
      <c r="L20" s="15" t="s">
        <v>165</v>
      </c>
      <c r="M20" s="15" t="s">
        <v>166</v>
      </c>
      <c r="N20" s="1"/>
      <c r="O20" s="1"/>
      <c r="P20" s="20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1.0" customHeight="1">
      <c r="A21" s="20"/>
      <c r="B21" s="1" t="s">
        <v>51</v>
      </c>
      <c r="C21" s="15" t="s">
        <v>273</v>
      </c>
      <c r="D21" s="15" t="s">
        <v>53</v>
      </c>
      <c r="E21" s="15" t="s">
        <v>54</v>
      </c>
      <c r="F21" s="28" t="s">
        <v>167</v>
      </c>
      <c r="G21" s="15" t="s">
        <v>269</v>
      </c>
      <c r="H21" s="15" t="s">
        <v>274</v>
      </c>
      <c r="I21" s="29" t="s">
        <v>275</v>
      </c>
      <c r="J21" s="28" t="s">
        <v>276</v>
      </c>
      <c r="K21" s="15" t="s">
        <v>171</v>
      </c>
      <c r="L21" s="15" t="s">
        <v>172</v>
      </c>
      <c r="M21" s="15" t="s">
        <v>69</v>
      </c>
      <c r="N21" s="1"/>
      <c r="O21" s="1"/>
      <c r="P21" s="20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1.0" customHeight="1">
      <c r="A22" s="20"/>
      <c r="B22" s="1" t="s">
        <v>70</v>
      </c>
      <c r="C22" s="15" t="s">
        <v>277</v>
      </c>
      <c r="D22" s="15" t="s">
        <v>53</v>
      </c>
      <c r="E22" s="15" t="s">
        <v>63</v>
      </c>
      <c r="F22" s="28" t="s">
        <v>173</v>
      </c>
      <c r="G22" s="15" t="s">
        <v>212</v>
      </c>
      <c r="H22" s="15" t="s">
        <v>278</v>
      </c>
      <c r="I22" s="29" t="s">
        <v>279</v>
      </c>
      <c r="J22" s="28" t="s">
        <v>280</v>
      </c>
      <c r="K22" s="15" t="s">
        <v>177</v>
      </c>
      <c r="L22" s="15" t="s">
        <v>178</v>
      </c>
      <c r="M22" s="15" t="s">
        <v>179</v>
      </c>
      <c r="N22" s="1"/>
      <c r="O22" s="1"/>
      <c r="P22" s="20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1.0" customHeight="1">
      <c r="A23" s="20"/>
      <c r="B23" s="1" t="s">
        <v>139</v>
      </c>
      <c r="C23" s="15" t="s">
        <v>281</v>
      </c>
      <c r="D23" s="15" t="s">
        <v>62</v>
      </c>
      <c r="E23" s="15" t="s">
        <v>72</v>
      </c>
      <c r="F23" s="28" t="s">
        <v>180</v>
      </c>
      <c r="G23" s="1" t="s">
        <v>196</v>
      </c>
      <c r="H23" s="15" t="s">
        <v>282</v>
      </c>
      <c r="I23" s="29" t="s">
        <v>283</v>
      </c>
      <c r="J23" s="28" t="s">
        <v>284</v>
      </c>
      <c r="K23" s="15" t="s">
        <v>184</v>
      </c>
      <c r="L23" s="15" t="s">
        <v>185</v>
      </c>
      <c r="M23" s="15" t="s">
        <v>186</v>
      </c>
      <c r="N23" s="1"/>
      <c r="O23" s="1"/>
      <c r="P23" s="20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1.0" customHeight="1">
      <c r="A24" s="20"/>
      <c r="B24" s="1"/>
      <c r="C24" s="1"/>
      <c r="D24" s="1"/>
      <c r="E24" s="1"/>
      <c r="F24" s="1"/>
      <c r="G24" s="1"/>
      <c r="H24" s="1"/>
      <c r="I24" s="21"/>
      <c r="J24" s="1"/>
      <c r="K24" s="1"/>
      <c r="L24" s="1"/>
      <c r="M24" s="1"/>
      <c r="N24" s="1"/>
      <c r="O24" s="1"/>
      <c r="P24" s="20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1.0" customHeight="1">
      <c r="A25" s="20"/>
      <c r="B25" s="1"/>
      <c r="C25" s="1"/>
      <c r="D25" s="1"/>
      <c r="E25" s="1"/>
      <c r="F25" s="1"/>
      <c r="G25" s="1"/>
      <c r="H25" s="1"/>
      <c r="I25" s="21"/>
      <c r="J25" s="1"/>
      <c r="K25" s="1"/>
      <c r="L25" s="1"/>
      <c r="M25" s="1"/>
      <c r="N25" s="1"/>
      <c r="O25" s="1"/>
      <c r="P25" s="20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1.0" customHeight="1">
      <c r="A26" s="20"/>
      <c r="B26" s="1"/>
      <c r="C26" s="1"/>
      <c r="D26" s="1"/>
      <c r="E26" s="1"/>
      <c r="F26" s="1"/>
      <c r="G26" s="1"/>
      <c r="H26" s="1"/>
      <c r="I26" s="21"/>
      <c r="J26" s="1"/>
      <c r="K26" s="1"/>
      <c r="L26" s="1"/>
      <c r="M26" s="1"/>
      <c r="N26" s="1"/>
      <c r="O26" s="1"/>
      <c r="P26" s="20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1.0" customHeight="1">
      <c r="A27" s="20"/>
      <c r="B27" s="1"/>
      <c r="C27" s="1"/>
      <c r="D27" s="1"/>
      <c r="E27" s="1"/>
      <c r="F27" s="1"/>
      <c r="G27" s="1"/>
      <c r="H27" s="1"/>
      <c r="I27" s="21"/>
      <c r="J27" s="1"/>
      <c r="K27" s="1"/>
      <c r="L27" s="1"/>
      <c r="M27" s="1"/>
      <c r="N27" s="1"/>
      <c r="O27" s="1"/>
      <c r="P27" s="20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1.0" customHeight="1">
      <c r="A28" s="20"/>
      <c r="B28" s="1"/>
      <c r="C28" s="1"/>
      <c r="D28" s="1"/>
      <c r="E28" s="1"/>
      <c r="F28" s="1"/>
      <c r="G28" s="1"/>
      <c r="H28" s="1"/>
      <c r="I28" s="21"/>
      <c r="J28" s="1"/>
      <c r="K28" s="1"/>
      <c r="L28" s="1"/>
      <c r="M28" s="1"/>
      <c r="N28" s="1"/>
      <c r="O28" s="1"/>
      <c r="P28" s="20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1.0" customHeight="1">
      <c r="A29" s="20"/>
      <c r="B29" s="1"/>
      <c r="C29" s="1"/>
      <c r="D29" s="1"/>
      <c r="E29" s="1"/>
      <c r="F29" s="1"/>
      <c r="G29" s="1"/>
      <c r="H29" s="1"/>
      <c r="I29" s="21"/>
      <c r="J29" s="1"/>
      <c r="K29" s="1"/>
      <c r="L29" s="1"/>
      <c r="M29" s="1"/>
      <c r="N29" s="1"/>
      <c r="O29" s="1"/>
      <c r="P29" s="20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1.0" customHeight="1">
      <c r="A30" s="20"/>
      <c r="B30" s="1"/>
      <c r="C30" s="1"/>
      <c r="D30" s="1"/>
      <c r="E30" s="1"/>
      <c r="F30" s="1"/>
      <c r="G30" s="1"/>
      <c r="H30" s="1"/>
      <c r="I30" s="21"/>
      <c r="J30" s="1"/>
      <c r="K30" s="1"/>
      <c r="L30" s="1"/>
      <c r="M30" s="1"/>
      <c r="N30" s="1"/>
      <c r="O30" s="1"/>
      <c r="P30" s="20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1.0" customHeight="1">
      <c r="A31" s="20"/>
      <c r="B31" s="1"/>
      <c r="C31" s="1"/>
      <c r="D31" s="1"/>
      <c r="E31" s="1"/>
      <c r="F31" s="1"/>
      <c r="G31" s="1"/>
      <c r="H31" s="1"/>
      <c r="I31" s="21"/>
      <c r="J31" s="1"/>
      <c r="K31" s="1"/>
      <c r="L31" s="1"/>
      <c r="M31" s="1"/>
      <c r="N31" s="1"/>
      <c r="O31" s="1"/>
      <c r="P31" s="20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1.0" customHeight="1">
      <c r="A32" s="20"/>
      <c r="B32" s="1"/>
      <c r="C32" s="1"/>
      <c r="D32" s="1"/>
      <c r="E32" s="1"/>
      <c r="F32" s="1"/>
      <c r="G32" s="1"/>
      <c r="H32" s="1"/>
      <c r="I32" s="21"/>
      <c r="J32" s="1"/>
      <c r="K32" s="1"/>
      <c r="L32" s="1"/>
      <c r="M32" s="1"/>
      <c r="N32" s="1"/>
      <c r="O32" s="1"/>
      <c r="P32" s="20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1.0" customHeight="1">
      <c r="A33" s="20"/>
      <c r="B33" s="1"/>
      <c r="C33" s="1"/>
      <c r="D33" s="1"/>
      <c r="E33" s="1"/>
      <c r="F33" s="1"/>
      <c r="G33" s="1"/>
      <c r="H33" s="1"/>
      <c r="I33" s="21"/>
      <c r="J33" s="1"/>
      <c r="K33" s="1"/>
      <c r="L33" s="1"/>
      <c r="M33" s="1"/>
      <c r="N33" s="1"/>
      <c r="O33" s="1"/>
      <c r="P33" s="20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1.0" customHeight="1">
      <c r="A34" s="20"/>
      <c r="B34" s="1"/>
      <c r="C34" s="1"/>
      <c r="D34" s="1"/>
      <c r="E34" s="1"/>
      <c r="F34" s="1"/>
      <c r="G34" s="1"/>
      <c r="H34" s="1"/>
      <c r="I34" s="21"/>
      <c r="J34" s="1"/>
      <c r="K34" s="1"/>
      <c r="L34" s="1"/>
      <c r="M34" s="1"/>
      <c r="N34" s="1"/>
      <c r="O34" s="1"/>
      <c r="P34" s="20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1.0" customHeight="1">
      <c r="A35" s="20"/>
      <c r="B35" s="1"/>
      <c r="C35" s="1"/>
      <c r="D35" s="1"/>
      <c r="E35" s="1"/>
      <c r="F35" s="1"/>
      <c r="G35" s="1"/>
      <c r="H35" s="1"/>
      <c r="I35" s="21"/>
      <c r="J35" s="1"/>
      <c r="K35" s="1"/>
      <c r="L35" s="1"/>
      <c r="M35" s="1"/>
      <c r="N35" s="1"/>
      <c r="O35" s="1"/>
      <c r="P35" s="20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1.0" customHeight="1">
      <c r="A36" s="20"/>
      <c r="B36" s="1"/>
      <c r="C36" s="1"/>
      <c r="D36" s="1"/>
      <c r="E36" s="1"/>
      <c r="F36" s="1"/>
      <c r="G36" s="1"/>
      <c r="H36" s="1"/>
      <c r="I36" s="21"/>
      <c r="J36" s="1"/>
      <c r="K36" s="1"/>
      <c r="L36" s="1"/>
      <c r="M36" s="1"/>
      <c r="N36" s="1"/>
      <c r="O36" s="1"/>
      <c r="P36" s="20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1.0" customHeight="1">
      <c r="A37" s="20"/>
      <c r="B37" s="1"/>
      <c r="C37" s="1"/>
      <c r="D37" s="1"/>
      <c r="E37" s="1"/>
      <c r="F37" s="1"/>
      <c r="G37" s="1"/>
      <c r="H37" s="1"/>
      <c r="I37" s="21"/>
      <c r="J37" s="1"/>
      <c r="K37" s="1"/>
      <c r="L37" s="1"/>
      <c r="M37" s="1"/>
      <c r="N37" s="1"/>
      <c r="O37" s="1"/>
      <c r="P37" s="20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1.0" customHeight="1">
      <c r="A38" s="20"/>
      <c r="B38" s="1"/>
      <c r="C38" s="1"/>
      <c r="D38" s="1"/>
      <c r="E38" s="1"/>
      <c r="F38" s="1"/>
      <c r="G38" s="1"/>
      <c r="H38" s="1"/>
      <c r="I38" s="21"/>
      <c r="J38" s="1"/>
      <c r="K38" s="1"/>
      <c r="L38" s="1"/>
      <c r="M38" s="1"/>
      <c r="N38" s="1"/>
      <c r="O38" s="1"/>
      <c r="P38" s="20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1.0" customHeight="1">
      <c r="A39" s="20"/>
      <c r="B39" s="1"/>
      <c r="C39" s="1"/>
      <c r="D39" s="1"/>
      <c r="E39" s="1"/>
      <c r="F39" s="1"/>
      <c r="G39" s="1"/>
      <c r="H39" s="1"/>
      <c r="I39" s="21"/>
      <c r="J39" s="1"/>
      <c r="K39" s="1"/>
      <c r="L39" s="1"/>
      <c r="M39" s="1"/>
      <c r="N39" s="1"/>
      <c r="O39" s="1"/>
      <c r="P39" s="20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1.0" customHeight="1">
      <c r="A40" s="20"/>
      <c r="B40" s="1"/>
      <c r="C40" s="1"/>
      <c r="D40" s="1"/>
      <c r="E40" s="1"/>
      <c r="F40" s="1"/>
      <c r="G40" s="1"/>
      <c r="H40" s="1"/>
      <c r="I40" s="21"/>
      <c r="J40" s="1"/>
      <c r="K40" s="1"/>
      <c r="L40" s="1"/>
      <c r="M40" s="1"/>
      <c r="N40" s="1"/>
      <c r="O40" s="1"/>
      <c r="P40" s="20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1.0" customHeight="1">
      <c r="A41" s="20"/>
      <c r="B41" s="1"/>
      <c r="C41" s="1"/>
      <c r="D41" s="1"/>
      <c r="E41" s="1"/>
      <c r="F41" s="1"/>
      <c r="G41" s="1"/>
      <c r="H41" s="1"/>
      <c r="I41" s="21"/>
      <c r="J41" s="1"/>
      <c r="K41" s="1"/>
      <c r="L41" s="1"/>
      <c r="M41" s="1"/>
      <c r="N41" s="1"/>
      <c r="O41" s="1"/>
      <c r="P41" s="20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1.0" customHeight="1">
      <c r="A42" s="20"/>
      <c r="B42" s="1"/>
      <c r="C42" s="1"/>
      <c r="D42" s="1"/>
      <c r="E42" s="1"/>
      <c r="F42" s="1"/>
      <c r="G42" s="1"/>
      <c r="H42" s="1"/>
      <c r="I42" s="21"/>
      <c r="J42" s="1"/>
      <c r="K42" s="1"/>
      <c r="L42" s="1"/>
      <c r="M42" s="1"/>
      <c r="N42" s="1"/>
      <c r="O42" s="1"/>
      <c r="P42" s="20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1.0" customHeight="1">
      <c r="A43" s="20"/>
      <c r="B43" s="1"/>
      <c r="C43" s="1"/>
      <c r="D43" s="1"/>
      <c r="E43" s="1"/>
      <c r="F43" s="1"/>
      <c r="G43" s="1"/>
      <c r="H43" s="1"/>
      <c r="I43" s="21"/>
      <c r="J43" s="1"/>
      <c r="K43" s="1"/>
      <c r="L43" s="1"/>
      <c r="M43" s="1"/>
      <c r="N43" s="1"/>
      <c r="O43" s="1"/>
      <c r="P43" s="20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1.0" customHeight="1">
      <c r="A44" s="20"/>
      <c r="B44" s="1"/>
      <c r="C44" s="1"/>
      <c r="D44" s="1"/>
      <c r="E44" s="1"/>
      <c r="F44" s="1"/>
      <c r="G44" s="1"/>
      <c r="H44" s="1"/>
      <c r="I44" s="21"/>
      <c r="J44" s="1"/>
      <c r="K44" s="1"/>
      <c r="L44" s="1"/>
      <c r="M44" s="1"/>
      <c r="N44" s="1"/>
      <c r="O44" s="1"/>
      <c r="P44" s="20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1.0" customHeight="1">
      <c r="A45" s="20"/>
      <c r="B45" s="1"/>
      <c r="C45" s="1"/>
      <c r="D45" s="1"/>
      <c r="E45" s="1"/>
      <c r="F45" s="1"/>
      <c r="G45" s="1"/>
      <c r="H45" s="1"/>
      <c r="I45" s="21"/>
      <c r="J45" s="1"/>
      <c r="K45" s="1"/>
      <c r="L45" s="1"/>
      <c r="M45" s="1"/>
      <c r="N45" s="1"/>
      <c r="O45" s="1"/>
      <c r="P45" s="20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21.0" customHeight="1">
      <c r="A46" s="20"/>
      <c r="B46" s="1"/>
      <c r="C46" s="1"/>
      <c r="D46" s="1"/>
      <c r="E46" s="1"/>
      <c r="F46" s="1"/>
      <c r="G46" s="1"/>
      <c r="H46" s="1"/>
      <c r="I46" s="21"/>
      <c r="J46" s="1"/>
      <c r="K46" s="1"/>
      <c r="L46" s="1"/>
      <c r="M46" s="1"/>
      <c r="N46" s="1"/>
      <c r="O46" s="1"/>
      <c r="P46" s="20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21.0" customHeight="1">
      <c r="A47" s="20"/>
      <c r="B47" s="1"/>
      <c r="C47" s="1"/>
      <c r="D47" s="1"/>
      <c r="E47" s="1"/>
      <c r="F47" s="1"/>
      <c r="G47" s="1"/>
      <c r="H47" s="1"/>
      <c r="I47" s="21"/>
      <c r="J47" s="1"/>
      <c r="K47" s="1"/>
      <c r="L47" s="1"/>
      <c r="M47" s="1"/>
      <c r="N47" s="1"/>
      <c r="O47" s="1"/>
      <c r="P47" s="20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1.0" customHeight="1">
      <c r="A48" s="20"/>
      <c r="B48" s="1"/>
      <c r="C48" s="1"/>
      <c r="D48" s="1"/>
      <c r="E48" s="1"/>
      <c r="F48" s="1"/>
      <c r="G48" s="1"/>
      <c r="H48" s="1"/>
      <c r="I48" s="21"/>
      <c r="J48" s="1"/>
      <c r="K48" s="1"/>
      <c r="L48" s="1"/>
      <c r="M48" s="1"/>
      <c r="N48" s="1"/>
      <c r="O48" s="1"/>
      <c r="P48" s="20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1.0" customHeight="1">
      <c r="A49" s="20"/>
      <c r="B49" s="1"/>
      <c r="C49" s="1"/>
      <c r="D49" s="1"/>
      <c r="E49" s="1"/>
      <c r="F49" s="1"/>
      <c r="G49" s="1"/>
      <c r="H49" s="1"/>
      <c r="I49" s="21"/>
      <c r="J49" s="1"/>
      <c r="K49" s="1"/>
      <c r="L49" s="1"/>
      <c r="M49" s="1"/>
      <c r="N49" s="1"/>
      <c r="O49" s="1"/>
      <c r="P49" s="20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1.0" customHeight="1">
      <c r="A50" s="20"/>
      <c r="B50" s="1"/>
      <c r="C50" s="1"/>
      <c r="D50" s="1"/>
      <c r="E50" s="1"/>
      <c r="F50" s="1"/>
      <c r="G50" s="1"/>
      <c r="H50" s="1"/>
      <c r="I50" s="21"/>
      <c r="J50" s="1"/>
      <c r="K50" s="1"/>
      <c r="L50" s="1"/>
      <c r="M50" s="1"/>
      <c r="N50" s="1"/>
      <c r="O50" s="1"/>
      <c r="P50" s="20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1.0" customHeight="1">
      <c r="A51" s="20"/>
      <c r="B51" s="1"/>
      <c r="C51" s="1"/>
      <c r="D51" s="1"/>
      <c r="E51" s="1"/>
      <c r="F51" s="1"/>
      <c r="G51" s="1"/>
      <c r="H51" s="1"/>
      <c r="I51" s="21"/>
      <c r="J51" s="1"/>
      <c r="K51" s="1"/>
      <c r="L51" s="1"/>
      <c r="M51" s="1"/>
      <c r="N51" s="1"/>
      <c r="O51" s="1"/>
      <c r="P51" s="20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1.0" customHeight="1">
      <c r="A52" s="20"/>
      <c r="B52" s="1"/>
      <c r="C52" s="1"/>
      <c r="D52" s="1"/>
      <c r="E52" s="1"/>
      <c r="F52" s="1"/>
      <c r="G52" s="1"/>
      <c r="H52" s="1"/>
      <c r="I52" s="21"/>
      <c r="J52" s="1"/>
      <c r="K52" s="1"/>
      <c r="L52" s="1"/>
      <c r="M52" s="1"/>
      <c r="N52" s="1"/>
      <c r="O52" s="1"/>
      <c r="P52" s="20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1.0" customHeight="1">
      <c r="A53" s="20"/>
      <c r="B53" s="1"/>
      <c r="C53" s="1"/>
      <c r="D53" s="1"/>
      <c r="E53" s="1"/>
      <c r="F53" s="1"/>
      <c r="G53" s="1"/>
      <c r="H53" s="1"/>
      <c r="I53" s="21"/>
      <c r="J53" s="1"/>
      <c r="K53" s="1"/>
      <c r="L53" s="1"/>
      <c r="M53" s="1"/>
      <c r="N53" s="1"/>
      <c r="O53" s="1"/>
      <c r="P53" s="20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1.0" customHeight="1">
      <c r="A54" s="20"/>
      <c r="B54" s="1"/>
      <c r="C54" s="1"/>
      <c r="D54" s="1"/>
      <c r="E54" s="1"/>
      <c r="F54" s="1"/>
      <c r="G54" s="1"/>
      <c r="H54" s="1"/>
      <c r="I54" s="21"/>
      <c r="J54" s="1"/>
      <c r="K54" s="1"/>
      <c r="L54" s="1"/>
      <c r="M54" s="1"/>
      <c r="N54" s="1"/>
      <c r="O54" s="1"/>
      <c r="P54" s="20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21.0" customHeight="1">
      <c r="A55" s="4"/>
      <c r="B55" s="1"/>
      <c r="C55" s="1"/>
      <c r="D55" s="1"/>
      <c r="E55" s="1"/>
      <c r="F55" s="1"/>
      <c r="G55" s="1"/>
      <c r="H55" s="1"/>
      <c r="I55" s="21"/>
      <c r="J55" s="1"/>
      <c r="K55" s="1"/>
      <c r="L55" s="1"/>
      <c r="M55" s="1"/>
      <c r="N55" s="1"/>
      <c r="O55" s="1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21.0" customHeight="1">
      <c r="A56" s="4"/>
      <c r="B56" s="1"/>
      <c r="C56" s="1"/>
      <c r="D56" s="1"/>
      <c r="E56" s="1"/>
      <c r="F56" s="1"/>
      <c r="G56" s="1"/>
      <c r="H56" s="1"/>
      <c r="I56" s="21"/>
      <c r="J56" s="1"/>
      <c r="K56" s="1"/>
      <c r="L56" s="1"/>
      <c r="M56" s="1"/>
      <c r="N56" s="1"/>
      <c r="O56" s="1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21.0" customHeight="1">
      <c r="A57" s="4"/>
      <c r="B57" s="1"/>
      <c r="C57" s="1"/>
      <c r="D57" s="1"/>
      <c r="E57" s="1"/>
      <c r="F57" s="1"/>
      <c r="G57" s="1"/>
      <c r="H57" s="1"/>
      <c r="I57" s="21"/>
      <c r="J57" s="1"/>
      <c r="K57" s="1"/>
      <c r="L57" s="1"/>
      <c r="M57" s="1"/>
      <c r="N57" s="1"/>
      <c r="O57" s="1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21.0" customHeight="1">
      <c r="A58" s="4"/>
      <c r="B58" s="1"/>
      <c r="C58" s="1"/>
      <c r="D58" s="1"/>
      <c r="E58" s="1"/>
      <c r="F58" s="1"/>
      <c r="G58" s="1"/>
      <c r="H58" s="1"/>
      <c r="I58" s="21"/>
      <c r="J58" s="1"/>
      <c r="K58" s="1"/>
      <c r="L58" s="1"/>
      <c r="M58" s="1"/>
      <c r="N58" s="1"/>
      <c r="O58" s="1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1.0" customHeight="1">
      <c r="A59" s="4"/>
      <c r="B59" s="1"/>
      <c r="C59" s="1"/>
      <c r="D59" s="1"/>
      <c r="E59" s="1"/>
      <c r="F59" s="1"/>
      <c r="G59" s="1"/>
      <c r="H59" s="1"/>
      <c r="I59" s="21"/>
      <c r="J59" s="1"/>
      <c r="K59" s="1"/>
      <c r="L59" s="1"/>
      <c r="M59" s="1"/>
      <c r="N59" s="1"/>
      <c r="O59" s="1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21.0" customHeight="1">
      <c r="A60" s="4"/>
      <c r="B60" s="1"/>
      <c r="C60" s="1"/>
      <c r="D60" s="1"/>
      <c r="E60" s="1"/>
      <c r="F60" s="1"/>
      <c r="G60" s="1"/>
      <c r="H60" s="1"/>
      <c r="I60" s="21"/>
      <c r="J60" s="1"/>
      <c r="K60" s="1"/>
      <c r="L60" s="1"/>
      <c r="M60" s="1"/>
      <c r="N60" s="1"/>
      <c r="O60" s="1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1.0" customHeight="1">
      <c r="A61" s="4"/>
      <c r="B61" s="1"/>
      <c r="C61" s="1"/>
      <c r="D61" s="1"/>
      <c r="E61" s="1"/>
      <c r="F61" s="1"/>
      <c r="G61" s="1"/>
      <c r="H61" s="1"/>
      <c r="I61" s="21"/>
      <c r="J61" s="1"/>
      <c r="K61" s="1"/>
      <c r="L61" s="1"/>
      <c r="M61" s="1"/>
      <c r="N61" s="1"/>
      <c r="O61" s="1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1.0" customHeight="1">
      <c r="A62" s="4"/>
      <c r="B62" s="1"/>
      <c r="C62" s="1"/>
      <c r="D62" s="1"/>
      <c r="E62" s="1"/>
      <c r="F62" s="1"/>
      <c r="G62" s="1"/>
      <c r="H62" s="1"/>
      <c r="I62" s="21"/>
      <c r="J62" s="1"/>
      <c r="K62" s="1"/>
      <c r="L62" s="1"/>
      <c r="M62" s="1"/>
      <c r="N62" s="1"/>
      <c r="O62" s="1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1.0" customHeight="1">
      <c r="A63" s="4"/>
      <c r="B63" s="1"/>
      <c r="C63" s="1"/>
      <c r="D63" s="1"/>
      <c r="E63" s="1"/>
      <c r="F63" s="1"/>
      <c r="G63" s="1"/>
      <c r="H63" s="1"/>
      <c r="I63" s="21"/>
      <c r="J63" s="1"/>
      <c r="K63" s="1"/>
      <c r="L63" s="1"/>
      <c r="M63" s="1"/>
      <c r="N63" s="1"/>
      <c r="O63" s="1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21.0" customHeight="1">
      <c r="A64" s="4"/>
      <c r="B64" s="1"/>
      <c r="C64" s="1"/>
      <c r="D64" s="1"/>
      <c r="E64" s="1"/>
      <c r="F64" s="1"/>
      <c r="G64" s="1"/>
      <c r="H64" s="1"/>
      <c r="I64" s="21"/>
      <c r="J64" s="1"/>
      <c r="K64" s="1"/>
      <c r="L64" s="1"/>
      <c r="M64" s="1"/>
      <c r="N64" s="1"/>
      <c r="O64" s="1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21.0" customHeight="1">
      <c r="A65" s="4"/>
      <c r="B65" s="1"/>
      <c r="C65" s="1"/>
      <c r="D65" s="1"/>
      <c r="E65" s="1"/>
      <c r="F65" s="1"/>
      <c r="G65" s="1"/>
      <c r="H65" s="1"/>
      <c r="I65" s="21"/>
      <c r="J65" s="1"/>
      <c r="K65" s="1"/>
      <c r="L65" s="1"/>
      <c r="M65" s="1"/>
      <c r="N65" s="1"/>
      <c r="O65" s="1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1.0" customHeight="1">
      <c r="A66" s="4"/>
      <c r="B66" s="1"/>
      <c r="C66" s="1"/>
      <c r="D66" s="1"/>
      <c r="E66" s="1"/>
      <c r="F66" s="1"/>
      <c r="G66" s="1"/>
      <c r="H66" s="1"/>
      <c r="I66" s="21"/>
      <c r="J66" s="1"/>
      <c r="K66" s="1"/>
      <c r="L66" s="1"/>
      <c r="M66" s="1"/>
      <c r="N66" s="1"/>
      <c r="O66" s="1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21.0" customHeight="1">
      <c r="A67" s="4"/>
      <c r="B67" s="1"/>
      <c r="C67" s="1"/>
      <c r="D67" s="1"/>
      <c r="E67" s="1"/>
      <c r="F67" s="1"/>
      <c r="G67" s="1"/>
      <c r="H67" s="1"/>
      <c r="I67" s="21"/>
      <c r="J67" s="1"/>
      <c r="K67" s="1"/>
      <c r="L67" s="1"/>
      <c r="M67" s="1"/>
      <c r="N67" s="1"/>
      <c r="O67" s="1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21.0" customHeight="1">
      <c r="A68" s="4"/>
      <c r="B68" s="1"/>
      <c r="C68" s="1"/>
      <c r="D68" s="1"/>
      <c r="E68" s="1"/>
      <c r="F68" s="1"/>
      <c r="G68" s="1"/>
      <c r="H68" s="1"/>
      <c r="I68" s="21"/>
      <c r="J68" s="1"/>
      <c r="K68" s="1"/>
      <c r="L68" s="1"/>
      <c r="M68" s="1"/>
      <c r="N68" s="1"/>
      <c r="O68" s="1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21.0" customHeight="1">
      <c r="A69" s="4"/>
      <c r="B69" s="1"/>
      <c r="C69" s="1"/>
      <c r="D69" s="1"/>
      <c r="E69" s="1"/>
      <c r="F69" s="1"/>
      <c r="G69" s="1"/>
      <c r="H69" s="1"/>
      <c r="I69" s="21"/>
      <c r="J69" s="1"/>
      <c r="K69" s="1"/>
      <c r="L69" s="1"/>
      <c r="M69" s="1"/>
      <c r="N69" s="1"/>
      <c r="O69" s="1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21.0" customHeight="1">
      <c r="A70" s="4"/>
      <c r="B70" s="1"/>
      <c r="C70" s="1"/>
      <c r="D70" s="1"/>
      <c r="E70" s="1"/>
      <c r="F70" s="1"/>
      <c r="G70" s="1"/>
      <c r="H70" s="1"/>
      <c r="I70" s="21"/>
      <c r="J70" s="1"/>
      <c r="K70" s="1"/>
      <c r="L70" s="1"/>
      <c r="M70" s="1"/>
      <c r="N70" s="1"/>
      <c r="O70" s="1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21.0" customHeight="1">
      <c r="A71" s="4"/>
      <c r="B71" s="1"/>
      <c r="C71" s="1"/>
      <c r="D71" s="1"/>
      <c r="E71" s="1"/>
      <c r="F71" s="1"/>
      <c r="G71" s="1"/>
      <c r="H71" s="1"/>
      <c r="I71" s="21"/>
      <c r="J71" s="1"/>
      <c r="K71" s="1"/>
      <c r="L71" s="1"/>
      <c r="M71" s="1"/>
      <c r="N71" s="1"/>
      <c r="O71" s="1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21.0" customHeight="1">
      <c r="A72" s="4"/>
      <c r="B72" s="1"/>
      <c r="C72" s="1"/>
      <c r="D72" s="1"/>
      <c r="E72" s="1"/>
      <c r="F72" s="1"/>
      <c r="G72" s="1"/>
      <c r="H72" s="1"/>
      <c r="I72" s="21"/>
      <c r="J72" s="1"/>
      <c r="K72" s="1"/>
      <c r="L72" s="1"/>
      <c r="M72" s="1"/>
      <c r="N72" s="1"/>
      <c r="O72" s="1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21.0" customHeight="1">
      <c r="A73" s="4"/>
      <c r="B73" s="1"/>
      <c r="C73" s="1"/>
      <c r="D73" s="1"/>
      <c r="E73" s="1"/>
      <c r="F73" s="1"/>
      <c r="G73" s="1"/>
      <c r="H73" s="1"/>
      <c r="I73" s="21"/>
      <c r="J73" s="1"/>
      <c r="K73" s="1"/>
      <c r="L73" s="1"/>
      <c r="M73" s="1"/>
      <c r="N73" s="1"/>
      <c r="O73" s="1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21.0" customHeight="1">
      <c r="A74" s="4"/>
      <c r="B74" s="1"/>
      <c r="C74" s="1"/>
      <c r="D74" s="1"/>
      <c r="E74" s="1"/>
      <c r="F74" s="1"/>
      <c r="G74" s="1"/>
      <c r="H74" s="1"/>
      <c r="I74" s="21"/>
      <c r="J74" s="1"/>
      <c r="K74" s="1"/>
      <c r="L74" s="1"/>
      <c r="M74" s="1"/>
      <c r="N74" s="1"/>
      <c r="O74" s="1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21.0" customHeight="1">
      <c r="A75" s="4"/>
      <c r="B75" s="1"/>
      <c r="C75" s="1"/>
      <c r="D75" s="1"/>
      <c r="E75" s="1"/>
      <c r="F75" s="1"/>
      <c r="G75" s="1"/>
      <c r="H75" s="1"/>
      <c r="I75" s="21"/>
      <c r="J75" s="1"/>
      <c r="K75" s="1"/>
      <c r="L75" s="1"/>
      <c r="M75" s="1"/>
      <c r="N75" s="1"/>
      <c r="O75" s="1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21.0" customHeight="1">
      <c r="A76" s="4"/>
      <c r="B76" s="1"/>
      <c r="C76" s="1"/>
      <c r="D76" s="1"/>
      <c r="E76" s="1"/>
      <c r="F76" s="1"/>
      <c r="G76" s="1"/>
      <c r="H76" s="1"/>
      <c r="I76" s="21"/>
      <c r="J76" s="1"/>
      <c r="K76" s="1"/>
      <c r="L76" s="1"/>
      <c r="M76" s="1"/>
      <c r="N76" s="1"/>
      <c r="O76" s="1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21.0" customHeight="1">
      <c r="A77" s="4"/>
      <c r="B77" s="1"/>
      <c r="C77" s="1"/>
      <c r="D77" s="1"/>
      <c r="E77" s="1"/>
      <c r="F77" s="1"/>
      <c r="G77" s="1"/>
      <c r="H77" s="1"/>
      <c r="I77" s="21"/>
      <c r="J77" s="1"/>
      <c r="K77" s="1"/>
      <c r="L77" s="1"/>
      <c r="M77" s="1"/>
      <c r="N77" s="1"/>
      <c r="O77" s="1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21.0" customHeight="1">
      <c r="A78" s="4"/>
      <c r="B78" s="1"/>
      <c r="C78" s="1"/>
      <c r="D78" s="1"/>
      <c r="E78" s="1"/>
      <c r="F78" s="1"/>
      <c r="G78" s="1"/>
      <c r="H78" s="1"/>
      <c r="I78" s="21"/>
      <c r="J78" s="1"/>
      <c r="K78" s="1"/>
      <c r="L78" s="1"/>
      <c r="M78" s="1"/>
      <c r="N78" s="1"/>
      <c r="O78" s="1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21.0" customHeight="1">
      <c r="A79" s="4"/>
      <c r="B79" s="1"/>
      <c r="C79" s="1"/>
      <c r="D79" s="1"/>
      <c r="E79" s="1"/>
      <c r="F79" s="1"/>
      <c r="G79" s="1"/>
      <c r="H79" s="1"/>
      <c r="I79" s="21"/>
      <c r="J79" s="1"/>
      <c r="K79" s="1"/>
      <c r="L79" s="1"/>
      <c r="M79" s="1"/>
      <c r="N79" s="1"/>
      <c r="O79" s="1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21.0" customHeight="1">
      <c r="A80" s="4"/>
      <c r="B80" s="1"/>
      <c r="C80" s="1"/>
      <c r="D80" s="1"/>
      <c r="E80" s="1"/>
      <c r="F80" s="1"/>
      <c r="G80" s="1"/>
      <c r="H80" s="1"/>
      <c r="I80" s="21"/>
      <c r="J80" s="1"/>
      <c r="K80" s="1"/>
      <c r="L80" s="1"/>
      <c r="M80" s="1"/>
      <c r="N80" s="1"/>
      <c r="O80" s="1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21.0" customHeight="1">
      <c r="A81" s="4"/>
      <c r="B81" s="1"/>
      <c r="C81" s="1"/>
      <c r="D81" s="1"/>
      <c r="E81" s="1"/>
      <c r="F81" s="1"/>
      <c r="G81" s="1"/>
      <c r="H81" s="1"/>
      <c r="I81" s="21"/>
      <c r="J81" s="1"/>
      <c r="K81" s="1"/>
      <c r="L81" s="1"/>
      <c r="M81" s="1"/>
      <c r="N81" s="1"/>
      <c r="O81" s="1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21.0" customHeight="1">
      <c r="A82" s="4"/>
      <c r="B82" s="1"/>
      <c r="C82" s="1"/>
      <c r="D82" s="1"/>
      <c r="E82" s="1"/>
      <c r="F82" s="1"/>
      <c r="G82" s="1"/>
      <c r="H82" s="1"/>
      <c r="I82" s="21"/>
      <c r="J82" s="1"/>
      <c r="K82" s="1"/>
      <c r="L82" s="1"/>
      <c r="M82" s="1"/>
      <c r="N82" s="1"/>
      <c r="O82" s="1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21.0" customHeight="1">
      <c r="A83" s="4"/>
      <c r="B83" s="1"/>
      <c r="C83" s="1"/>
      <c r="D83" s="1"/>
      <c r="E83" s="1"/>
      <c r="F83" s="1"/>
      <c r="G83" s="1"/>
      <c r="H83" s="1"/>
      <c r="I83" s="21"/>
      <c r="J83" s="1"/>
      <c r="K83" s="1"/>
      <c r="L83" s="1"/>
      <c r="M83" s="1"/>
      <c r="N83" s="1"/>
      <c r="O83" s="1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21.0" customHeight="1">
      <c r="A84" s="4"/>
      <c r="B84" s="1"/>
      <c r="C84" s="1"/>
      <c r="D84" s="1"/>
      <c r="E84" s="1"/>
      <c r="F84" s="1"/>
      <c r="G84" s="1"/>
      <c r="H84" s="1"/>
      <c r="I84" s="21"/>
      <c r="J84" s="1"/>
      <c r="K84" s="1"/>
      <c r="L84" s="1"/>
      <c r="M84" s="1"/>
      <c r="N84" s="1"/>
      <c r="O84" s="1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21.0" customHeight="1">
      <c r="A85" s="4"/>
      <c r="B85" s="1"/>
      <c r="C85" s="1"/>
      <c r="D85" s="1"/>
      <c r="E85" s="1"/>
      <c r="F85" s="1"/>
      <c r="G85" s="1"/>
      <c r="H85" s="1"/>
      <c r="I85" s="21"/>
      <c r="J85" s="1"/>
      <c r="K85" s="1"/>
      <c r="L85" s="1"/>
      <c r="M85" s="1"/>
      <c r="N85" s="1"/>
      <c r="O85" s="1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21.0" customHeight="1">
      <c r="A86" s="4"/>
      <c r="B86" s="1"/>
      <c r="C86" s="1"/>
      <c r="D86" s="1"/>
      <c r="E86" s="1"/>
      <c r="F86" s="1"/>
      <c r="G86" s="1"/>
      <c r="H86" s="1"/>
      <c r="I86" s="21"/>
      <c r="J86" s="1"/>
      <c r="K86" s="1"/>
      <c r="L86" s="1"/>
      <c r="M86" s="1"/>
      <c r="N86" s="1"/>
      <c r="O86" s="1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21.0" customHeight="1">
      <c r="A87" s="4"/>
      <c r="B87" s="1"/>
      <c r="C87" s="1"/>
      <c r="D87" s="1"/>
      <c r="E87" s="1"/>
      <c r="F87" s="1"/>
      <c r="G87" s="1"/>
      <c r="H87" s="1"/>
      <c r="I87" s="21"/>
      <c r="J87" s="1"/>
      <c r="K87" s="1"/>
      <c r="L87" s="1"/>
      <c r="M87" s="1"/>
      <c r="N87" s="1"/>
      <c r="O87" s="1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21.0" customHeight="1">
      <c r="A88" s="4"/>
      <c r="B88" s="1"/>
      <c r="C88" s="1"/>
      <c r="D88" s="1"/>
      <c r="E88" s="1"/>
      <c r="F88" s="1"/>
      <c r="G88" s="1"/>
      <c r="H88" s="1"/>
      <c r="I88" s="21"/>
      <c r="J88" s="1"/>
      <c r="K88" s="1"/>
      <c r="L88" s="1"/>
      <c r="M88" s="1"/>
      <c r="N88" s="1"/>
      <c r="O88" s="1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21.0" customHeight="1">
      <c r="A89" s="4"/>
      <c r="B89" s="1"/>
      <c r="C89" s="1"/>
      <c r="D89" s="1"/>
      <c r="E89" s="1"/>
      <c r="F89" s="1"/>
      <c r="G89" s="1"/>
      <c r="H89" s="1"/>
      <c r="I89" s="21"/>
      <c r="J89" s="1"/>
      <c r="K89" s="1"/>
      <c r="L89" s="1"/>
      <c r="M89" s="1"/>
      <c r="N89" s="1"/>
      <c r="O89" s="1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21.0" customHeight="1">
      <c r="A90" s="4"/>
      <c r="B90" s="1"/>
      <c r="C90" s="1"/>
      <c r="D90" s="1"/>
      <c r="E90" s="1"/>
      <c r="F90" s="1"/>
      <c r="G90" s="1"/>
      <c r="H90" s="1"/>
      <c r="I90" s="21"/>
      <c r="J90" s="1"/>
      <c r="K90" s="1"/>
      <c r="L90" s="1"/>
      <c r="M90" s="1"/>
      <c r="N90" s="1"/>
      <c r="O90" s="1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21.0" customHeight="1">
      <c r="A91" s="4"/>
      <c r="B91" s="1"/>
      <c r="C91" s="1"/>
      <c r="D91" s="1"/>
      <c r="E91" s="1"/>
      <c r="F91" s="1"/>
      <c r="G91" s="1"/>
      <c r="H91" s="1"/>
      <c r="I91" s="21"/>
      <c r="J91" s="1"/>
      <c r="K91" s="1"/>
      <c r="L91" s="1"/>
      <c r="M91" s="1"/>
      <c r="N91" s="1"/>
      <c r="O91" s="1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21.0" customHeight="1">
      <c r="A92" s="4"/>
      <c r="B92" s="1"/>
      <c r="C92" s="1"/>
      <c r="D92" s="1"/>
      <c r="E92" s="1"/>
      <c r="F92" s="1"/>
      <c r="G92" s="1"/>
      <c r="H92" s="1"/>
      <c r="I92" s="21"/>
      <c r="J92" s="1"/>
      <c r="K92" s="1"/>
      <c r="L92" s="1"/>
      <c r="M92" s="1"/>
      <c r="N92" s="1"/>
      <c r="O92" s="1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21.0" customHeight="1">
      <c r="A93" s="4"/>
      <c r="B93" s="1"/>
      <c r="C93" s="1"/>
      <c r="D93" s="1"/>
      <c r="E93" s="1"/>
      <c r="F93" s="1"/>
      <c r="G93" s="1"/>
      <c r="H93" s="1"/>
      <c r="I93" s="21"/>
      <c r="J93" s="1"/>
      <c r="K93" s="1"/>
      <c r="L93" s="1"/>
      <c r="M93" s="1"/>
      <c r="N93" s="1"/>
      <c r="O93" s="1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21.0" customHeight="1">
      <c r="A94" s="4"/>
      <c r="B94" s="1"/>
      <c r="C94" s="1"/>
      <c r="D94" s="1"/>
      <c r="E94" s="1"/>
      <c r="F94" s="1"/>
      <c r="G94" s="1"/>
      <c r="H94" s="1"/>
      <c r="I94" s="21"/>
      <c r="J94" s="1"/>
      <c r="K94" s="1"/>
      <c r="L94" s="1"/>
      <c r="M94" s="1"/>
      <c r="N94" s="1"/>
      <c r="O94" s="1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21.0" customHeight="1">
      <c r="A95" s="4"/>
      <c r="B95" s="1"/>
      <c r="C95" s="1"/>
      <c r="D95" s="1"/>
      <c r="E95" s="1"/>
      <c r="F95" s="1"/>
      <c r="G95" s="1"/>
      <c r="H95" s="1"/>
      <c r="I95" s="21"/>
      <c r="J95" s="1"/>
      <c r="K95" s="1"/>
      <c r="L95" s="1"/>
      <c r="M95" s="1"/>
      <c r="N95" s="1"/>
      <c r="O95" s="1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21.0" customHeight="1">
      <c r="A96" s="4"/>
      <c r="B96" s="1"/>
      <c r="C96" s="1"/>
      <c r="D96" s="1"/>
      <c r="E96" s="1"/>
      <c r="F96" s="1"/>
      <c r="G96" s="1"/>
      <c r="H96" s="1"/>
      <c r="I96" s="21"/>
      <c r="J96" s="1"/>
      <c r="K96" s="1"/>
      <c r="L96" s="1"/>
      <c r="M96" s="1"/>
      <c r="N96" s="1"/>
      <c r="O96" s="1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21.0" customHeight="1">
      <c r="A97" s="4"/>
      <c r="B97" s="1"/>
      <c r="C97" s="1"/>
      <c r="D97" s="1"/>
      <c r="E97" s="1"/>
      <c r="F97" s="1"/>
      <c r="G97" s="1"/>
      <c r="H97" s="1"/>
      <c r="I97" s="21"/>
      <c r="J97" s="1"/>
      <c r="K97" s="1"/>
      <c r="L97" s="1"/>
      <c r="M97" s="1"/>
      <c r="N97" s="1"/>
      <c r="O97" s="1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21.0" customHeight="1">
      <c r="A98" s="4"/>
      <c r="B98" s="1"/>
      <c r="C98" s="1"/>
      <c r="D98" s="1"/>
      <c r="E98" s="1"/>
      <c r="F98" s="1"/>
      <c r="G98" s="1"/>
      <c r="H98" s="1"/>
      <c r="I98" s="21"/>
      <c r="J98" s="1"/>
      <c r="K98" s="1"/>
      <c r="L98" s="1"/>
      <c r="M98" s="1"/>
      <c r="N98" s="1"/>
      <c r="O98" s="1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21.0" customHeight="1">
      <c r="A99" s="4"/>
      <c r="B99" s="1"/>
      <c r="C99" s="1"/>
      <c r="D99" s="1"/>
      <c r="E99" s="1"/>
      <c r="F99" s="1"/>
      <c r="G99" s="1"/>
      <c r="H99" s="1"/>
      <c r="I99" s="21"/>
      <c r="J99" s="1"/>
      <c r="K99" s="1"/>
      <c r="L99" s="1"/>
      <c r="M99" s="1"/>
      <c r="N99" s="1"/>
      <c r="O99" s="1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21.0" customHeight="1">
      <c r="A100" s="4"/>
      <c r="B100" s="1"/>
      <c r="C100" s="1"/>
      <c r="D100" s="1"/>
      <c r="E100" s="1"/>
      <c r="F100" s="1"/>
      <c r="G100" s="1"/>
      <c r="H100" s="1"/>
      <c r="I100" s="21"/>
      <c r="J100" s="1"/>
      <c r="K100" s="1"/>
      <c r="L100" s="1"/>
      <c r="M100" s="1"/>
      <c r="N100" s="1"/>
      <c r="O100" s="1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21.0" customHeight="1">
      <c r="A101" s="4"/>
      <c r="B101" s="1"/>
      <c r="C101" s="1"/>
      <c r="D101" s="1"/>
      <c r="E101" s="1"/>
      <c r="F101" s="1"/>
      <c r="G101" s="1"/>
      <c r="H101" s="1"/>
      <c r="I101" s="21"/>
      <c r="J101" s="1"/>
      <c r="K101" s="1"/>
      <c r="L101" s="1"/>
      <c r="M101" s="1"/>
      <c r="N101" s="1"/>
      <c r="O101" s="1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21.0" customHeight="1">
      <c r="A102" s="4"/>
      <c r="B102" s="1"/>
      <c r="C102" s="1"/>
      <c r="D102" s="1"/>
      <c r="E102" s="1"/>
      <c r="F102" s="1"/>
      <c r="G102" s="1"/>
      <c r="H102" s="1"/>
      <c r="I102" s="21"/>
      <c r="J102" s="1"/>
      <c r="K102" s="1"/>
      <c r="L102" s="1"/>
      <c r="M102" s="1"/>
      <c r="N102" s="1"/>
      <c r="O102" s="1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21.0" customHeight="1">
      <c r="A103" s="4"/>
      <c r="B103" s="1"/>
      <c r="C103" s="1"/>
      <c r="D103" s="1"/>
      <c r="E103" s="1"/>
      <c r="F103" s="1"/>
      <c r="G103" s="1"/>
      <c r="H103" s="1"/>
      <c r="I103" s="21"/>
      <c r="J103" s="1"/>
      <c r="K103" s="1"/>
      <c r="L103" s="1"/>
      <c r="M103" s="1"/>
      <c r="N103" s="1"/>
      <c r="O103" s="1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21.0" customHeight="1">
      <c r="A104" s="4"/>
      <c r="B104" s="1"/>
      <c r="C104" s="1"/>
      <c r="D104" s="1"/>
      <c r="E104" s="1"/>
      <c r="F104" s="1"/>
      <c r="G104" s="1"/>
      <c r="H104" s="1"/>
      <c r="I104" s="21"/>
      <c r="J104" s="1"/>
      <c r="K104" s="1"/>
      <c r="L104" s="1"/>
      <c r="M104" s="1"/>
      <c r="N104" s="1"/>
      <c r="O104" s="1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21.0" customHeight="1">
      <c r="A105" s="4"/>
      <c r="B105" s="1"/>
      <c r="C105" s="1"/>
      <c r="D105" s="1"/>
      <c r="E105" s="1"/>
      <c r="F105" s="1"/>
      <c r="G105" s="1"/>
      <c r="H105" s="1"/>
      <c r="I105" s="21"/>
      <c r="J105" s="1"/>
      <c r="K105" s="1"/>
      <c r="L105" s="1"/>
      <c r="M105" s="1"/>
      <c r="N105" s="1"/>
      <c r="O105" s="1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21.0" customHeight="1">
      <c r="A106" s="4"/>
      <c r="B106" s="1"/>
      <c r="C106" s="1"/>
      <c r="D106" s="1"/>
      <c r="E106" s="1"/>
      <c r="F106" s="1"/>
      <c r="G106" s="1"/>
      <c r="H106" s="1"/>
      <c r="I106" s="21"/>
      <c r="J106" s="1"/>
      <c r="K106" s="1"/>
      <c r="L106" s="1"/>
      <c r="M106" s="1"/>
      <c r="N106" s="1"/>
      <c r="O106" s="1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21.0" customHeight="1">
      <c r="A107" s="4"/>
      <c r="B107" s="1"/>
      <c r="C107" s="1"/>
      <c r="D107" s="1"/>
      <c r="E107" s="1"/>
      <c r="F107" s="1"/>
      <c r="G107" s="1"/>
      <c r="H107" s="1"/>
      <c r="I107" s="21"/>
      <c r="J107" s="1"/>
      <c r="K107" s="1"/>
      <c r="L107" s="1"/>
      <c r="M107" s="1"/>
      <c r="N107" s="1"/>
      <c r="O107" s="1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21.0" customHeight="1">
      <c r="A108" s="4"/>
      <c r="B108" s="1"/>
      <c r="C108" s="1"/>
      <c r="D108" s="1"/>
      <c r="E108" s="1"/>
      <c r="F108" s="1"/>
      <c r="G108" s="1"/>
      <c r="H108" s="1"/>
      <c r="I108" s="21"/>
      <c r="J108" s="1"/>
      <c r="K108" s="1"/>
      <c r="L108" s="1"/>
      <c r="M108" s="1"/>
      <c r="N108" s="1"/>
      <c r="O108" s="1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21.0" customHeight="1">
      <c r="A109" s="4"/>
      <c r="B109" s="1"/>
      <c r="C109" s="1"/>
      <c r="D109" s="1"/>
      <c r="E109" s="1"/>
      <c r="F109" s="1"/>
      <c r="G109" s="1"/>
      <c r="H109" s="1"/>
      <c r="I109" s="21"/>
      <c r="J109" s="1"/>
      <c r="K109" s="1"/>
      <c r="L109" s="1"/>
      <c r="M109" s="1"/>
      <c r="N109" s="1"/>
      <c r="O109" s="1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21.0" customHeight="1">
      <c r="A110" s="4"/>
      <c r="B110" s="1"/>
      <c r="C110" s="1"/>
      <c r="D110" s="1"/>
      <c r="E110" s="1"/>
      <c r="F110" s="1"/>
      <c r="G110" s="1"/>
      <c r="H110" s="1"/>
      <c r="I110" s="21"/>
      <c r="J110" s="1"/>
      <c r="K110" s="1"/>
      <c r="L110" s="1"/>
      <c r="M110" s="1"/>
      <c r="N110" s="1"/>
      <c r="O110" s="1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21.0" customHeight="1">
      <c r="A111" s="4"/>
      <c r="B111" s="1"/>
      <c r="C111" s="1"/>
      <c r="D111" s="1"/>
      <c r="E111" s="1"/>
      <c r="F111" s="1"/>
      <c r="G111" s="1"/>
      <c r="H111" s="1"/>
      <c r="I111" s="21"/>
      <c r="J111" s="1"/>
      <c r="K111" s="1"/>
      <c r="L111" s="1"/>
      <c r="M111" s="1"/>
      <c r="N111" s="1"/>
      <c r="O111" s="1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21.0" customHeight="1">
      <c r="A112" s="4"/>
      <c r="B112" s="1"/>
      <c r="C112" s="1"/>
      <c r="D112" s="1"/>
      <c r="E112" s="1"/>
      <c r="F112" s="1"/>
      <c r="G112" s="1"/>
      <c r="H112" s="1"/>
      <c r="I112" s="21"/>
      <c r="J112" s="1"/>
      <c r="K112" s="1"/>
      <c r="L112" s="1"/>
      <c r="M112" s="1"/>
      <c r="N112" s="1"/>
      <c r="O112" s="1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21.0" customHeight="1">
      <c r="A113" s="4"/>
      <c r="B113" s="1"/>
      <c r="C113" s="1"/>
      <c r="D113" s="1"/>
      <c r="E113" s="1"/>
      <c r="F113" s="1"/>
      <c r="G113" s="1"/>
      <c r="H113" s="1"/>
      <c r="I113" s="21"/>
      <c r="J113" s="1"/>
      <c r="K113" s="1"/>
      <c r="L113" s="1"/>
      <c r="M113" s="1"/>
      <c r="N113" s="1"/>
      <c r="O113" s="1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21.0" customHeight="1">
      <c r="A114" s="4"/>
      <c r="B114" s="1"/>
      <c r="C114" s="1"/>
      <c r="D114" s="1"/>
      <c r="E114" s="1"/>
      <c r="F114" s="1"/>
      <c r="G114" s="1"/>
      <c r="H114" s="1"/>
      <c r="I114" s="21"/>
      <c r="J114" s="1"/>
      <c r="K114" s="1"/>
      <c r="L114" s="1"/>
      <c r="M114" s="1"/>
      <c r="N114" s="1"/>
      <c r="O114" s="1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21.0" customHeight="1">
      <c r="A115" s="4"/>
      <c r="B115" s="1"/>
      <c r="C115" s="1"/>
      <c r="D115" s="1"/>
      <c r="E115" s="1"/>
      <c r="F115" s="1"/>
      <c r="G115" s="1"/>
      <c r="H115" s="1"/>
      <c r="I115" s="21"/>
      <c r="J115" s="1"/>
      <c r="K115" s="1"/>
      <c r="L115" s="1"/>
      <c r="M115" s="1"/>
      <c r="N115" s="1"/>
      <c r="O115" s="1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21.0" customHeight="1">
      <c r="A116" s="4"/>
      <c r="B116" s="1"/>
      <c r="C116" s="1"/>
      <c r="D116" s="1"/>
      <c r="E116" s="1"/>
      <c r="F116" s="1"/>
      <c r="G116" s="1"/>
      <c r="H116" s="1"/>
      <c r="I116" s="21"/>
      <c r="J116" s="1"/>
      <c r="K116" s="1"/>
      <c r="L116" s="1"/>
      <c r="M116" s="1"/>
      <c r="N116" s="1"/>
      <c r="O116" s="1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21.0" customHeight="1">
      <c r="A117" s="4"/>
      <c r="B117" s="1"/>
      <c r="C117" s="1"/>
      <c r="D117" s="1"/>
      <c r="E117" s="1"/>
      <c r="F117" s="1"/>
      <c r="G117" s="1"/>
      <c r="H117" s="1"/>
      <c r="I117" s="21"/>
      <c r="J117" s="1"/>
      <c r="K117" s="1"/>
      <c r="L117" s="1"/>
      <c r="M117" s="1"/>
      <c r="N117" s="1"/>
      <c r="O117" s="1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21.0" customHeight="1">
      <c r="A118" s="4"/>
      <c r="B118" s="1"/>
      <c r="C118" s="1"/>
      <c r="D118" s="1"/>
      <c r="E118" s="1"/>
      <c r="F118" s="1"/>
      <c r="G118" s="1"/>
      <c r="H118" s="1"/>
      <c r="I118" s="21"/>
      <c r="J118" s="1"/>
      <c r="K118" s="1"/>
      <c r="L118" s="1"/>
      <c r="M118" s="1"/>
      <c r="N118" s="1"/>
      <c r="O118" s="1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21.0" customHeight="1">
      <c r="A119" s="4"/>
      <c r="B119" s="1"/>
      <c r="C119" s="1"/>
      <c r="D119" s="1"/>
      <c r="E119" s="1"/>
      <c r="F119" s="1"/>
      <c r="G119" s="1"/>
      <c r="H119" s="1"/>
      <c r="I119" s="21"/>
      <c r="J119" s="1"/>
      <c r="K119" s="1"/>
      <c r="L119" s="1"/>
      <c r="M119" s="1"/>
      <c r="N119" s="1"/>
      <c r="O119" s="1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21.0" customHeight="1">
      <c r="A120" s="4"/>
      <c r="B120" s="1"/>
      <c r="C120" s="1"/>
      <c r="D120" s="1"/>
      <c r="E120" s="1"/>
      <c r="F120" s="1"/>
      <c r="G120" s="1"/>
      <c r="H120" s="1"/>
      <c r="I120" s="21"/>
      <c r="J120" s="1"/>
      <c r="K120" s="1"/>
      <c r="L120" s="1"/>
      <c r="M120" s="1"/>
      <c r="N120" s="1"/>
      <c r="O120" s="1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21.0" customHeight="1">
      <c r="A121" s="4"/>
      <c r="B121" s="1"/>
      <c r="C121" s="1"/>
      <c r="D121" s="1"/>
      <c r="E121" s="1"/>
      <c r="F121" s="1"/>
      <c r="G121" s="1"/>
      <c r="H121" s="1"/>
      <c r="I121" s="21"/>
      <c r="J121" s="1"/>
      <c r="K121" s="1"/>
      <c r="L121" s="1"/>
      <c r="M121" s="1"/>
      <c r="N121" s="1"/>
      <c r="O121" s="1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21.0" customHeight="1">
      <c r="A122" s="4"/>
      <c r="B122" s="1"/>
      <c r="C122" s="1"/>
      <c r="D122" s="1"/>
      <c r="E122" s="1"/>
      <c r="F122" s="1"/>
      <c r="G122" s="1"/>
      <c r="H122" s="1"/>
      <c r="I122" s="21"/>
      <c r="J122" s="1"/>
      <c r="K122" s="1"/>
      <c r="L122" s="1"/>
      <c r="M122" s="1"/>
      <c r="N122" s="1"/>
      <c r="O122" s="1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21.0" customHeight="1">
      <c r="A123" s="4"/>
      <c r="B123" s="1"/>
      <c r="C123" s="1"/>
      <c r="D123" s="1"/>
      <c r="E123" s="1"/>
      <c r="F123" s="1"/>
      <c r="G123" s="1"/>
      <c r="H123" s="1"/>
      <c r="I123" s="21"/>
      <c r="J123" s="1"/>
      <c r="K123" s="1"/>
      <c r="L123" s="1"/>
      <c r="M123" s="1"/>
      <c r="N123" s="1"/>
      <c r="O123" s="1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21.0" customHeight="1">
      <c r="A124" s="4"/>
      <c r="B124" s="1"/>
      <c r="C124" s="1"/>
      <c r="D124" s="1"/>
      <c r="E124" s="1"/>
      <c r="F124" s="1"/>
      <c r="G124" s="1"/>
      <c r="H124" s="1"/>
      <c r="I124" s="21"/>
      <c r="J124" s="1"/>
      <c r="K124" s="1"/>
      <c r="L124" s="1"/>
      <c r="M124" s="1"/>
      <c r="N124" s="1"/>
      <c r="O124" s="1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21.0" customHeight="1">
      <c r="A125" s="4"/>
      <c r="B125" s="1"/>
      <c r="C125" s="1"/>
      <c r="D125" s="1"/>
      <c r="E125" s="1"/>
      <c r="F125" s="1"/>
      <c r="G125" s="1"/>
      <c r="H125" s="1"/>
      <c r="I125" s="21"/>
      <c r="J125" s="1"/>
      <c r="K125" s="1"/>
      <c r="L125" s="1"/>
      <c r="M125" s="1"/>
      <c r="N125" s="1"/>
      <c r="O125" s="1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21.0" customHeight="1">
      <c r="A126" s="4"/>
      <c r="B126" s="1"/>
      <c r="C126" s="1"/>
      <c r="D126" s="1"/>
      <c r="E126" s="1"/>
      <c r="F126" s="1"/>
      <c r="G126" s="1"/>
      <c r="H126" s="1"/>
      <c r="I126" s="21"/>
      <c r="J126" s="1"/>
      <c r="K126" s="1"/>
      <c r="L126" s="1"/>
      <c r="M126" s="1"/>
      <c r="N126" s="1"/>
      <c r="O126" s="1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21.0" customHeight="1">
      <c r="A127" s="4"/>
      <c r="B127" s="1"/>
      <c r="C127" s="1"/>
      <c r="D127" s="1"/>
      <c r="E127" s="1"/>
      <c r="F127" s="1"/>
      <c r="G127" s="1"/>
      <c r="H127" s="1"/>
      <c r="I127" s="21"/>
      <c r="J127" s="1"/>
      <c r="K127" s="1"/>
      <c r="L127" s="1"/>
      <c r="M127" s="1"/>
      <c r="N127" s="1"/>
      <c r="O127" s="1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21.0" customHeight="1">
      <c r="A128" s="4"/>
      <c r="B128" s="1"/>
      <c r="C128" s="1"/>
      <c r="D128" s="1"/>
      <c r="E128" s="1"/>
      <c r="F128" s="1"/>
      <c r="G128" s="1"/>
      <c r="H128" s="1"/>
      <c r="I128" s="21"/>
      <c r="J128" s="1"/>
      <c r="K128" s="1"/>
      <c r="L128" s="1"/>
      <c r="M128" s="1"/>
      <c r="N128" s="1"/>
      <c r="O128" s="1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21.0" customHeight="1">
      <c r="A129" s="4"/>
      <c r="B129" s="1"/>
      <c r="C129" s="1"/>
      <c r="D129" s="1"/>
      <c r="E129" s="1"/>
      <c r="F129" s="1"/>
      <c r="G129" s="1"/>
      <c r="H129" s="1"/>
      <c r="I129" s="21"/>
      <c r="J129" s="1"/>
      <c r="K129" s="1"/>
      <c r="L129" s="1"/>
      <c r="M129" s="1"/>
      <c r="N129" s="1"/>
      <c r="O129" s="1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21.0" customHeight="1">
      <c r="A130" s="4"/>
      <c r="B130" s="1"/>
      <c r="C130" s="1"/>
      <c r="D130" s="1"/>
      <c r="E130" s="1"/>
      <c r="F130" s="1"/>
      <c r="G130" s="1"/>
      <c r="H130" s="1"/>
      <c r="I130" s="21"/>
      <c r="J130" s="1"/>
      <c r="K130" s="1"/>
      <c r="L130" s="1"/>
      <c r="M130" s="1"/>
      <c r="N130" s="1"/>
      <c r="O130" s="1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21.0" customHeight="1">
      <c r="A131" s="4"/>
      <c r="B131" s="1"/>
      <c r="C131" s="1"/>
      <c r="D131" s="1"/>
      <c r="E131" s="1"/>
      <c r="F131" s="1"/>
      <c r="G131" s="1"/>
      <c r="H131" s="1"/>
      <c r="I131" s="21"/>
      <c r="J131" s="1"/>
      <c r="K131" s="1"/>
      <c r="L131" s="1"/>
      <c r="M131" s="1"/>
      <c r="N131" s="1"/>
      <c r="O131" s="1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21.0" customHeight="1">
      <c r="A132" s="4"/>
      <c r="B132" s="1"/>
      <c r="C132" s="1"/>
      <c r="D132" s="1"/>
      <c r="E132" s="1"/>
      <c r="F132" s="1"/>
      <c r="G132" s="1"/>
      <c r="H132" s="1"/>
      <c r="I132" s="21"/>
      <c r="J132" s="1"/>
      <c r="K132" s="1"/>
      <c r="L132" s="1"/>
      <c r="M132" s="1"/>
      <c r="N132" s="1"/>
      <c r="O132" s="1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21.0" customHeight="1">
      <c r="A133" s="4"/>
      <c r="B133" s="1"/>
      <c r="C133" s="1"/>
      <c r="D133" s="1"/>
      <c r="E133" s="1"/>
      <c r="F133" s="1"/>
      <c r="G133" s="1"/>
      <c r="H133" s="1"/>
      <c r="I133" s="21"/>
      <c r="J133" s="1"/>
      <c r="K133" s="1"/>
      <c r="L133" s="1"/>
      <c r="M133" s="1"/>
      <c r="N133" s="1"/>
      <c r="O133" s="1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21.0" customHeight="1">
      <c r="A134" s="4"/>
      <c r="B134" s="1"/>
      <c r="C134" s="1"/>
      <c r="D134" s="1"/>
      <c r="E134" s="1"/>
      <c r="F134" s="1"/>
      <c r="G134" s="1"/>
      <c r="H134" s="1"/>
      <c r="I134" s="21"/>
      <c r="J134" s="1"/>
      <c r="K134" s="1"/>
      <c r="L134" s="1"/>
      <c r="M134" s="1"/>
      <c r="N134" s="1"/>
      <c r="O134" s="1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21.0" customHeight="1">
      <c r="A135" s="4"/>
      <c r="B135" s="1"/>
      <c r="C135" s="1"/>
      <c r="D135" s="1"/>
      <c r="E135" s="1"/>
      <c r="F135" s="1"/>
      <c r="G135" s="1"/>
      <c r="H135" s="1"/>
      <c r="I135" s="21"/>
      <c r="J135" s="1"/>
      <c r="K135" s="1"/>
      <c r="L135" s="1"/>
      <c r="M135" s="1"/>
      <c r="N135" s="1"/>
      <c r="O135" s="1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21.0" customHeight="1">
      <c r="A136" s="4"/>
      <c r="B136" s="1"/>
      <c r="C136" s="1"/>
      <c r="D136" s="1"/>
      <c r="E136" s="1"/>
      <c r="F136" s="1"/>
      <c r="G136" s="1"/>
      <c r="H136" s="1"/>
      <c r="I136" s="21"/>
      <c r="J136" s="1"/>
      <c r="K136" s="1"/>
      <c r="L136" s="1"/>
      <c r="M136" s="1"/>
      <c r="N136" s="1"/>
      <c r="O136" s="1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21.0" customHeight="1">
      <c r="A137" s="4"/>
      <c r="B137" s="1"/>
      <c r="C137" s="1"/>
      <c r="D137" s="1"/>
      <c r="E137" s="1"/>
      <c r="F137" s="1"/>
      <c r="G137" s="1"/>
      <c r="H137" s="1"/>
      <c r="I137" s="21"/>
      <c r="J137" s="1"/>
      <c r="K137" s="1"/>
      <c r="L137" s="1"/>
      <c r="M137" s="1"/>
      <c r="N137" s="1"/>
      <c r="O137" s="1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21.0" customHeight="1">
      <c r="A138" s="4"/>
      <c r="B138" s="1"/>
      <c r="C138" s="1"/>
      <c r="D138" s="1"/>
      <c r="E138" s="1"/>
      <c r="F138" s="1"/>
      <c r="G138" s="1"/>
      <c r="H138" s="1"/>
      <c r="I138" s="21"/>
      <c r="J138" s="1"/>
      <c r="K138" s="1"/>
      <c r="L138" s="1"/>
      <c r="M138" s="1"/>
      <c r="N138" s="1"/>
      <c r="O138" s="1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21.0" customHeight="1">
      <c r="A139" s="4"/>
      <c r="B139" s="1"/>
      <c r="C139" s="1"/>
      <c r="D139" s="1"/>
      <c r="E139" s="1"/>
      <c r="F139" s="1"/>
      <c r="G139" s="1"/>
      <c r="H139" s="1"/>
      <c r="I139" s="21"/>
      <c r="J139" s="1"/>
      <c r="K139" s="1"/>
      <c r="L139" s="1"/>
      <c r="M139" s="1"/>
      <c r="N139" s="1"/>
      <c r="O139" s="1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21.0" customHeight="1">
      <c r="A140" s="4"/>
      <c r="B140" s="1"/>
      <c r="C140" s="1"/>
      <c r="D140" s="1"/>
      <c r="E140" s="1"/>
      <c r="F140" s="1"/>
      <c r="G140" s="1"/>
      <c r="H140" s="1"/>
      <c r="I140" s="21"/>
      <c r="J140" s="1"/>
      <c r="K140" s="1"/>
      <c r="L140" s="1"/>
      <c r="M140" s="1"/>
      <c r="N140" s="1"/>
      <c r="O140" s="1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21.0" customHeight="1">
      <c r="A141" s="4"/>
      <c r="B141" s="1"/>
      <c r="C141" s="1"/>
      <c r="D141" s="1"/>
      <c r="E141" s="1"/>
      <c r="F141" s="1"/>
      <c r="G141" s="1"/>
      <c r="H141" s="1"/>
      <c r="I141" s="21"/>
      <c r="J141" s="1"/>
      <c r="K141" s="1"/>
      <c r="L141" s="1"/>
      <c r="M141" s="1"/>
      <c r="N141" s="1"/>
      <c r="O141" s="1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21.0" customHeight="1">
      <c r="A142" s="4"/>
      <c r="B142" s="1"/>
      <c r="C142" s="1"/>
      <c r="D142" s="1"/>
      <c r="E142" s="1"/>
      <c r="F142" s="1"/>
      <c r="G142" s="1"/>
      <c r="H142" s="1"/>
      <c r="I142" s="21"/>
      <c r="J142" s="1"/>
      <c r="K142" s="1"/>
      <c r="L142" s="1"/>
      <c r="M142" s="1"/>
      <c r="N142" s="1"/>
      <c r="O142" s="1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21.0" customHeight="1">
      <c r="A143" s="4"/>
      <c r="B143" s="1"/>
      <c r="C143" s="1"/>
      <c r="D143" s="1"/>
      <c r="E143" s="1"/>
      <c r="F143" s="1"/>
      <c r="G143" s="1"/>
      <c r="H143" s="1"/>
      <c r="I143" s="21"/>
      <c r="J143" s="1"/>
      <c r="K143" s="1"/>
      <c r="L143" s="1"/>
      <c r="M143" s="1"/>
      <c r="N143" s="1"/>
      <c r="O143" s="1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21.0" customHeight="1">
      <c r="A144" s="4"/>
      <c r="B144" s="1"/>
      <c r="C144" s="1"/>
      <c r="D144" s="1"/>
      <c r="E144" s="1"/>
      <c r="F144" s="1"/>
      <c r="G144" s="1"/>
      <c r="H144" s="1"/>
      <c r="I144" s="21"/>
      <c r="J144" s="1"/>
      <c r="K144" s="1"/>
      <c r="L144" s="1"/>
      <c r="M144" s="1"/>
      <c r="N144" s="1"/>
      <c r="O144" s="1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21.0" customHeight="1">
      <c r="A145" s="4"/>
      <c r="B145" s="1"/>
      <c r="C145" s="1"/>
      <c r="D145" s="1"/>
      <c r="E145" s="1"/>
      <c r="F145" s="1"/>
      <c r="G145" s="1"/>
      <c r="H145" s="1"/>
      <c r="I145" s="21"/>
      <c r="J145" s="1"/>
      <c r="K145" s="1"/>
      <c r="L145" s="1"/>
      <c r="M145" s="1"/>
      <c r="N145" s="1"/>
      <c r="O145" s="1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21.0" customHeight="1">
      <c r="A146" s="4"/>
      <c r="B146" s="1"/>
      <c r="C146" s="1"/>
      <c r="D146" s="1"/>
      <c r="E146" s="1"/>
      <c r="F146" s="1"/>
      <c r="G146" s="1"/>
      <c r="H146" s="1"/>
      <c r="I146" s="21"/>
      <c r="J146" s="1"/>
      <c r="K146" s="1"/>
      <c r="L146" s="1"/>
      <c r="M146" s="1"/>
      <c r="N146" s="1"/>
      <c r="O146" s="1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21.0" customHeight="1">
      <c r="A147" s="4"/>
      <c r="B147" s="1"/>
      <c r="C147" s="1"/>
      <c r="D147" s="1"/>
      <c r="E147" s="1"/>
      <c r="F147" s="1"/>
      <c r="G147" s="1"/>
      <c r="H147" s="1"/>
      <c r="I147" s="21"/>
      <c r="J147" s="1"/>
      <c r="K147" s="1"/>
      <c r="L147" s="1"/>
      <c r="M147" s="1"/>
      <c r="N147" s="1"/>
      <c r="O147" s="1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21.0" customHeight="1">
      <c r="A148" s="4"/>
      <c r="B148" s="1"/>
      <c r="C148" s="1"/>
      <c r="D148" s="1"/>
      <c r="E148" s="1"/>
      <c r="F148" s="1"/>
      <c r="G148" s="1"/>
      <c r="H148" s="1"/>
      <c r="I148" s="21"/>
      <c r="J148" s="1"/>
      <c r="K148" s="1"/>
      <c r="L148" s="1"/>
      <c r="M148" s="1"/>
      <c r="N148" s="1"/>
      <c r="O148" s="1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1.0" customHeight="1">
      <c r="A149" s="4"/>
      <c r="B149" s="1"/>
      <c r="C149" s="1"/>
      <c r="D149" s="1"/>
      <c r="E149" s="1"/>
      <c r="F149" s="1"/>
      <c r="G149" s="1"/>
      <c r="H149" s="1"/>
      <c r="I149" s="21"/>
      <c r="J149" s="1"/>
      <c r="K149" s="1"/>
      <c r="L149" s="1"/>
      <c r="M149" s="1"/>
      <c r="N149" s="1"/>
      <c r="O149" s="1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21.0" customHeight="1">
      <c r="A150" s="4"/>
      <c r="B150" s="1"/>
      <c r="C150" s="1"/>
      <c r="D150" s="1"/>
      <c r="E150" s="1"/>
      <c r="F150" s="1"/>
      <c r="G150" s="1"/>
      <c r="H150" s="1"/>
      <c r="I150" s="21"/>
      <c r="J150" s="1"/>
      <c r="K150" s="1"/>
      <c r="L150" s="1"/>
      <c r="M150" s="1"/>
      <c r="N150" s="1"/>
      <c r="O150" s="1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21.0" customHeight="1">
      <c r="A151" s="4"/>
      <c r="B151" s="1"/>
      <c r="C151" s="1"/>
      <c r="D151" s="1"/>
      <c r="E151" s="1"/>
      <c r="F151" s="1"/>
      <c r="G151" s="1"/>
      <c r="H151" s="1"/>
      <c r="I151" s="21"/>
      <c r="J151" s="1"/>
      <c r="K151" s="1"/>
      <c r="L151" s="1"/>
      <c r="M151" s="1"/>
      <c r="N151" s="1"/>
      <c r="O151" s="1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21.0" customHeight="1">
      <c r="A152" s="4"/>
      <c r="B152" s="1"/>
      <c r="C152" s="1"/>
      <c r="D152" s="1"/>
      <c r="E152" s="1"/>
      <c r="F152" s="1"/>
      <c r="G152" s="1"/>
      <c r="H152" s="1"/>
      <c r="I152" s="21"/>
      <c r="J152" s="1"/>
      <c r="K152" s="1"/>
      <c r="L152" s="1"/>
      <c r="M152" s="1"/>
      <c r="N152" s="1"/>
      <c r="O152" s="1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21.0" customHeight="1">
      <c r="A153" s="4"/>
      <c r="B153" s="1"/>
      <c r="C153" s="1"/>
      <c r="D153" s="1"/>
      <c r="E153" s="1"/>
      <c r="F153" s="1"/>
      <c r="G153" s="1"/>
      <c r="H153" s="1"/>
      <c r="I153" s="21"/>
      <c r="J153" s="1"/>
      <c r="K153" s="1"/>
      <c r="L153" s="1"/>
      <c r="M153" s="1"/>
      <c r="N153" s="1"/>
      <c r="O153" s="1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21.0" customHeight="1">
      <c r="A154" s="4"/>
      <c r="B154" s="1"/>
      <c r="C154" s="1"/>
      <c r="D154" s="1"/>
      <c r="E154" s="1"/>
      <c r="F154" s="1"/>
      <c r="G154" s="1"/>
      <c r="H154" s="1"/>
      <c r="I154" s="21"/>
      <c r="J154" s="1"/>
      <c r="K154" s="1"/>
      <c r="L154" s="1"/>
      <c r="M154" s="1"/>
      <c r="N154" s="1"/>
      <c r="O154" s="1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21.0" customHeight="1">
      <c r="A155" s="4"/>
      <c r="B155" s="1"/>
      <c r="C155" s="1"/>
      <c r="D155" s="1"/>
      <c r="E155" s="1"/>
      <c r="F155" s="1"/>
      <c r="G155" s="1"/>
      <c r="H155" s="1"/>
      <c r="I155" s="21"/>
      <c r="J155" s="1"/>
      <c r="K155" s="1"/>
      <c r="L155" s="1"/>
      <c r="M155" s="1"/>
      <c r="N155" s="1"/>
      <c r="O155" s="1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21.0" customHeight="1">
      <c r="A156" s="4"/>
      <c r="B156" s="1"/>
      <c r="C156" s="1"/>
      <c r="D156" s="1"/>
      <c r="E156" s="1"/>
      <c r="F156" s="1"/>
      <c r="G156" s="1"/>
      <c r="H156" s="1"/>
      <c r="I156" s="21"/>
      <c r="J156" s="1"/>
      <c r="K156" s="1"/>
      <c r="L156" s="1"/>
      <c r="M156" s="1"/>
      <c r="N156" s="1"/>
      <c r="O156" s="1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21.0" customHeight="1">
      <c r="A157" s="4"/>
      <c r="B157" s="1"/>
      <c r="C157" s="1"/>
      <c r="D157" s="1"/>
      <c r="E157" s="1"/>
      <c r="F157" s="1"/>
      <c r="G157" s="1"/>
      <c r="H157" s="1"/>
      <c r="I157" s="21"/>
      <c r="J157" s="1"/>
      <c r="K157" s="1"/>
      <c r="L157" s="1"/>
      <c r="M157" s="1"/>
      <c r="N157" s="1"/>
      <c r="O157" s="1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21.0" customHeight="1">
      <c r="A158" s="4"/>
      <c r="B158" s="1"/>
      <c r="C158" s="1"/>
      <c r="D158" s="1"/>
      <c r="E158" s="1"/>
      <c r="F158" s="1"/>
      <c r="G158" s="1"/>
      <c r="H158" s="1"/>
      <c r="I158" s="21"/>
      <c r="J158" s="1"/>
      <c r="K158" s="1"/>
      <c r="L158" s="1"/>
      <c r="M158" s="1"/>
      <c r="N158" s="1"/>
      <c r="O158" s="1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21.0" customHeight="1">
      <c r="A159" s="4"/>
      <c r="B159" s="1"/>
      <c r="C159" s="1"/>
      <c r="D159" s="1"/>
      <c r="E159" s="1"/>
      <c r="F159" s="1"/>
      <c r="G159" s="1"/>
      <c r="H159" s="1"/>
      <c r="I159" s="21"/>
      <c r="J159" s="1"/>
      <c r="K159" s="1"/>
      <c r="L159" s="1"/>
      <c r="M159" s="1"/>
      <c r="N159" s="1"/>
      <c r="O159" s="1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21.0" customHeight="1">
      <c r="A160" s="4"/>
      <c r="B160" s="1"/>
      <c r="C160" s="1"/>
      <c r="D160" s="1"/>
      <c r="E160" s="1"/>
      <c r="F160" s="1"/>
      <c r="G160" s="1"/>
      <c r="H160" s="1"/>
      <c r="I160" s="21"/>
      <c r="J160" s="1"/>
      <c r="K160" s="1"/>
      <c r="L160" s="1"/>
      <c r="M160" s="1"/>
      <c r="N160" s="1"/>
      <c r="O160" s="1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21.0" customHeight="1">
      <c r="A161" s="4"/>
      <c r="B161" s="1"/>
      <c r="C161" s="1"/>
      <c r="D161" s="1"/>
      <c r="E161" s="1"/>
      <c r="F161" s="1"/>
      <c r="G161" s="1"/>
      <c r="H161" s="1"/>
      <c r="I161" s="21"/>
      <c r="J161" s="1"/>
      <c r="K161" s="1"/>
      <c r="L161" s="1"/>
      <c r="M161" s="1"/>
      <c r="N161" s="1"/>
      <c r="O161" s="1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21.0" customHeight="1">
      <c r="A162" s="4"/>
      <c r="B162" s="1"/>
      <c r="C162" s="1"/>
      <c r="D162" s="1"/>
      <c r="E162" s="1"/>
      <c r="F162" s="1"/>
      <c r="G162" s="1"/>
      <c r="H162" s="1"/>
      <c r="I162" s="21"/>
      <c r="J162" s="1"/>
      <c r="K162" s="1"/>
      <c r="L162" s="1"/>
      <c r="M162" s="1"/>
      <c r="N162" s="1"/>
      <c r="O162" s="1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21.0" customHeight="1">
      <c r="A163" s="4"/>
      <c r="B163" s="1"/>
      <c r="C163" s="1"/>
      <c r="D163" s="1"/>
      <c r="E163" s="1"/>
      <c r="F163" s="1"/>
      <c r="G163" s="1"/>
      <c r="H163" s="1"/>
      <c r="I163" s="21"/>
      <c r="J163" s="1"/>
      <c r="K163" s="1"/>
      <c r="L163" s="1"/>
      <c r="M163" s="1"/>
      <c r="N163" s="1"/>
      <c r="O163" s="1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21.0" customHeight="1">
      <c r="A164" s="4"/>
      <c r="B164" s="1"/>
      <c r="C164" s="1"/>
      <c r="D164" s="1"/>
      <c r="E164" s="1"/>
      <c r="F164" s="1"/>
      <c r="G164" s="1"/>
      <c r="H164" s="1"/>
      <c r="I164" s="21"/>
      <c r="J164" s="1"/>
      <c r="K164" s="1"/>
      <c r="L164" s="1"/>
      <c r="M164" s="1"/>
      <c r="N164" s="1"/>
      <c r="O164" s="1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21.0" customHeight="1">
      <c r="A165" s="4"/>
      <c r="B165" s="1"/>
      <c r="C165" s="1"/>
      <c r="D165" s="1"/>
      <c r="E165" s="1"/>
      <c r="F165" s="1"/>
      <c r="G165" s="1"/>
      <c r="H165" s="1"/>
      <c r="I165" s="21"/>
      <c r="J165" s="1"/>
      <c r="K165" s="1"/>
      <c r="L165" s="1"/>
      <c r="M165" s="1"/>
      <c r="N165" s="1"/>
      <c r="O165" s="1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21.0" customHeight="1">
      <c r="A166" s="4"/>
      <c r="B166" s="1"/>
      <c r="C166" s="1"/>
      <c r="D166" s="1"/>
      <c r="E166" s="1"/>
      <c r="F166" s="1"/>
      <c r="G166" s="1"/>
      <c r="H166" s="1"/>
      <c r="I166" s="21"/>
      <c r="J166" s="1"/>
      <c r="K166" s="1"/>
      <c r="L166" s="1"/>
      <c r="M166" s="1"/>
      <c r="N166" s="1"/>
      <c r="O166" s="1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21.0" customHeight="1">
      <c r="A167" s="4"/>
      <c r="B167" s="1"/>
      <c r="C167" s="1"/>
      <c r="D167" s="1"/>
      <c r="E167" s="1"/>
      <c r="F167" s="1"/>
      <c r="G167" s="1"/>
      <c r="H167" s="1"/>
      <c r="I167" s="21"/>
      <c r="J167" s="1"/>
      <c r="K167" s="1"/>
      <c r="L167" s="1"/>
      <c r="M167" s="1"/>
      <c r="N167" s="1"/>
      <c r="O167" s="1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21.0" customHeight="1">
      <c r="A168" s="4"/>
      <c r="B168" s="1"/>
      <c r="C168" s="1"/>
      <c r="D168" s="1"/>
      <c r="E168" s="1"/>
      <c r="F168" s="1"/>
      <c r="G168" s="1"/>
      <c r="H168" s="1"/>
      <c r="I168" s="21"/>
      <c r="J168" s="1"/>
      <c r="K168" s="1"/>
      <c r="L168" s="1"/>
      <c r="M168" s="1"/>
      <c r="N168" s="1"/>
      <c r="O168" s="1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21.0" customHeight="1">
      <c r="A169" s="4"/>
      <c r="B169" s="1"/>
      <c r="C169" s="1"/>
      <c r="D169" s="1"/>
      <c r="E169" s="1"/>
      <c r="F169" s="1"/>
      <c r="G169" s="1"/>
      <c r="H169" s="1"/>
      <c r="I169" s="21"/>
      <c r="J169" s="1"/>
      <c r="K169" s="1"/>
      <c r="L169" s="1"/>
      <c r="M169" s="1"/>
      <c r="N169" s="1"/>
      <c r="O169" s="1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21.0" customHeight="1">
      <c r="A170" s="4"/>
      <c r="B170" s="1"/>
      <c r="C170" s="1"/>
      <c r="D170" s="1"/>
      <c r="E170" s="1"/>
      <c r="F170" s="1"/>
      <c r="G170" s="1"/>
      <c r="H170" s="1"/>
      <c r="I170" s="21"/>
      <c r="J170" s="1"/>
      <c r="K170" s="1"/>
      <c r="L170" s="1"/>
      <c r="M170" s="1"/>
      <c r="N170" s="1"/>
      <c r="O170" s="1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21.0" customHeight="1">
      <c r="A171" s="4"/>
      <c r="B171" s="1"/>
      <c r="C171" s="1"/>
      <c r="D171" s="1"/>
      <c r="E171" s="1"/>
      <c r="F171" s="1"/>
      <c r="G171" s="1"/>
      <c r="H171" s="1"/>
      <c r="I171" s="21"/>
      <c r="J171" s="1"/>
      <c r="K171" s="1"/>
      <c r="L171" s="1"/>
      <c r="M171" s="1"/>
      <c r="N171" s="1"/>
      <c r="O171" s="1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21.0" customHeight="1">
      <c r="A172" s="4"/>
      <c r="B172" s="1"/>
      <c r="C172" s="1"/>
      <c r="D172" s="1"/>
      <c r="E172" s="1"/>
      <c r="F172" s="1"/>
      <c r="G172" s="1"/>
      <c r="H172" s="1"/>
      <c r="I172" s="21"/>
      <c r="J172" s="1"/>
      <c r="K172" s="1"/>
      <c r="L172" s="1"/>
      <c r="M172" s="1"/>
      <c r="N172" s="1"/>
      <c r="O172" s="1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21.0" customHeight="1">
      <c r="A173" s="4"/>
      <c r="B173" s="1"/>
      <c r="C173" s="1"/>
      <c r="D173" s="1"/>
      <c r="E173" s="1"/>
      <c r="F173" s="1"/>
      <c r="G173" s="1"/>
      <c r="H173" s="1"/>
      <c r="I173" s="21"/>
      <c r="J173" s="1"/>
      <c r="K173" s="1"/>
      <c r="L173" s="1"/>
      <c r="M173" s="1"/>
      <c r="N173" s="1"/>
      <c r="O173" s="1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21.0" customHeight="1">
      <c r="A174" s="4"/>
      <c r="B174" s="1"/>
      <c r="C174" s="1"/>
      <c r="D174" s="1"/>
      <c r="E174" s="1"/>
      <c r="F174" s="1"/>
      <c r="G174" s="1"/>
      <c r="H174" s="1"/>
      <c r="I174" s="21"/>
      <c r="J174" s="1"/>
      <c r="K174" s="1"/>
      <c r="L174" s="1"/>
      <c r="M174" s="1"/>
      <c r="N174" s="1"/>
      <c r="O174" s="1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21.0" customHeight="1">
      <c r="A175" s="4"/>
      <c r="B175" s="1"/>
      <c r="C175" s="1"/>
      <c r="D175" s="1"/>
      <c r="E175" s="1"/>
      <c r="F175" s="1"/>
      <c r="G175" s="1"/>
      <c r="H175" s="1"/>
      <c r="I175" s="21"/>
      <c r="J175" s="1"/>
      <c r="K175" s="1"/>
      <c r="L175" s="1"/>
      <c r="M175" s="1"/>
      <c r="N175" s="1"/>
      <c r="O175" s="1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21.0" customHeight="1">
      <c r="A176" s="4"/>
      <c r="B176" s="1"/>
      <c r="C176" s="1"/>
      <c r="D176" s="1"/>
      <c r="E176" s="1"/>
      <c r="F176" s="1"/>
      <c r="G176" s="1"/>
      <c r="H176" s="1"/>
      <c r="I176" s="21"/>
      <c r="J176" s="1"/>
      <c r="K176" s="1"/>
      <c r="L176" s="1"/>
      <c r="M176" s="1"/>
      <c r="N176" s="1"/>
      <c r="O176" s="1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21.0" customHeight="1">
      <c r="A177" s="4"/>
      <c r="B177" s="1"/>
      <c r="C177" s="1"/>
      <c r="D177" s="1"/>
      <c r="E177" s="1"/>
      <c r="F177" s="1"/>
      <c r="G177" s="1"/>
      <c r="H177" s="1"/>
      <c r="I177" s="21"/>
      <c r="J177" s="1"/>
      <c r="K177" s="1"/>
      <c r="L177" s="1"/>
      <c r="M177" s="1"/>
      <c r="N177" s="1"/>
      <c r="O177" s="1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21.0" customHeight="1">
      <c r="A178" s="4"/>
      <c r="B178" s="1"/>
      <c r="C178" s="1"/>
      <c r="D178" s="1"/>
      <c r="E178" s="1"/>
      <c r="F178" s="1"/>
      <c r="G178" s="1"/>
      <c r="H178" s="1"/>
      <c r="I178" s="21"/>
      <c r="J178" s="1"/>
      <c r="K178" s="1"/>
      <c r="L178" s="1"/>
      <c r="M178" s="1"/>
      <c r="N178" s="1"/>
      <c r="O178" s="1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21.0" customHeight="1">
      <c r="A179" s="4"/>
      <c r="B179" s="1"/>
      <c r="C179" s="1"/>
      <c r="D179" s="1"/>
      <c r="E179" s="1"/>
      <c r="F179" s="1"/>
      <c r="G179" s="1"/>
      <c r="H179" s="1"/>
      <c r="I179" s="21"/>
      <c r="J179" s="1"/>
      <c r="K179" s="1"/>
      <c r="L179" s="1"/>
      <c r="M179" s="1"/>
      <c r="N179" s="1"/>
      <c r="O179" s="1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21.0" customHeight="1">
      <c r="A180" s="4"/>
      <c r="B180" s="1"/>
      <c r="C180" s="1"/>
      <c r="D180" s="1"/>
      <c r="E180" s="1"/>
      <c r="F180" s="1"/>
      <c r="G180" s="1"/>
      <c r="H180" s="1"/>
      <c r="I180" s="21"/>
      <c r="J180" s="1"/>
      <c r="K180" s="1"/>
      <c r="L180" s="1"/>
      <c r="M180" s="1"/>
      <c r="N180" s="1"/>
      <c r="O180" s="1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21.0" customHeight="1">
      <c r="A181" s="4"/>
      <c r="B181" s="1"/>
      <c r="C181" s="1"/>
      <c r="D181" s="1"/>
      <c r="E181" s="1"/>
      <c r="F181" s="1"/>
      <c r="G181" s="1"/>
      <c r="H181" s="1"/>
      <c r="I181" s="21"/>
      <c r="J181" s="1"/>
      <c r="K181" s="1"/>
      <c r="L181" s="1"/>
      <c r="M181" s="1"/>
      <c r="N181" s="1"/>
      <c r="O181" s="1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21.0" customHeight="1">
      <c r="A182" s="4"/>
      <c r="B182" s="1"/>
      <c r="C182" s="1"/>
      <c r="D182" s="1"/>
      <c r="E182" s="1"/>
      <c r="F182" s="1"/>
      <c r="G182" s="1"/>
      <c r="H182" s="1"/>
      <c r="I182" s="21"/>
      <c r="J182" s="1"/>
      <c r="K182" s="1"/>
      <c r="L182" s="1"/>
      <c r="M182" s="1"/>
      <c r="N182" s="1"/>
      <c r="O182" s="1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21.0" customHeight="1">
      <c r="A183" s="4"/>
      <c r="B183" s="1"/>
      <c r="C183" s="1"/>
      <c r="D183" s="1"/>
      <c r="E183" s="1"/>
      <c r="F183" s="1"/>
      <c r="G183" s="1"/>
      <c r="H183" s="1"/>
      <c r="I183" s="21"/>
      <c r="J183" s="1"/>
      <c r="K183" s="1"/>
      <c r="L183" s="1"/>
      <c r="M183" s="1"/>
      <c r="N183" s="1"/>
      <c r="O183" s="1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21.0" customHeight="1">
      <c r="A184" s="4"/>
      <c r="B184" s="1"/>
      <c r="C184" s="1"/>
      <c r="D184" s="1"/>
      <c r="E184" s="1"/>
      <c r="F184" s="1"/>
      <c r="G184" s="1"/>
      <c r="H184" s="1"/>
      <c r="I184" s="21"/>
      <c r="J184" s="1"/>
      <c r="K184" s="1"/>
      <c r="L184" s="1"/>
      <c r="M184" s="1"/>
      <c r="N184" s="1"/>
      <c r="O184" s="1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21.0" customHeight="1">
      <c r="A185" s="4"/>
      <c r="B185" s="1"/>
      <c r="C185" s="1"/>
      <c r="D185" s="1"/>
      <c r="E185" s="1"/>
      <c r="F185" s="1"/>
      <c r="G185" s="1"/>
      <c r="H185" s="1"/>
      <c r="I185" s="21"/>
      <c r="J185" s="1"/>
      <c r="K185" s="1"/>
      <c r="L185" s="1"/>
      <c r="M185" s="1"/>
      <c r="N185" s="1"/>
      <c r="O185" s="1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21.0" customHeight="1">
      <c r="A186" s="4"/>
      <c r="B186" s="1"/>
      <c r="C186" s="1"/>
      <c r="D186" s="1"/>
      <c r="E186" s="1"/>
      <c r="F186" s="1"/>
      <c r="G186" s="1"/>
      <c r="H186" s="1"/>
      <c r="I186" s="21"/>
      <c r="J186" s="1"/>
      <c r="K186" s="1"/>
      <c r="L186" s="1"/>
      <c r="M186" s="1"/>
      <c r="N186" s="1"/>
      <c r="O186" s="1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21.0" customHeight="1">
      <c r="A187" s="4"/>
      <c r="B187" s="1"/>
      <c r="C187" s="1"/>
      <c r="D187" s="1"/>
      <c r="E187" s="1"/>
      <c r="F187" s="1"/>
      <c r="G187" s="1"/>
      <c r="H187" s="1"/>
      <c r="I187" s="21"/>
      <c r="J187" s="1"/>
      <c r="K187" s="1"/>
      <c r="L187" s="1"/>
      <c r="M187" s="1"/>
      <c r="N187" s="1"/>
      <c r="O187" s="1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21.0" customHeight="1">
      <c r="A188" s="4"/>
      <c r="B188" s="1"/>
      <c r="C188" s="1"/>
      <c r="D188" s="1"/>
      <c r="E188" s="1"/>
      <c r="F188" s="1"/>
      <c r="G188" s="1"/>
      <c r="H188" s="1"/>
      <c r="I188" s="21"/>
      <c r="J188" s="1"/>
      <c r="K188" s="1"/>
      <c r="L188" s="1"/>
      <c r="M188" s="1"/>
      <c r="N188" s="1"/>
      <c r="O188" s="1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21.0" customHeight="1">
      <c r="A189" s="4"/>
      <c r="B189" s="1"/>
      <c r="C189" s="1"/>
      <c r="D189" s="1"/>
      <c r="E189" s="1"/>
      <c r="F189" s="1"/>
      <c r="G189" s="1"/>
      <c r="H189" s="1"/>
      <c r="I189" s="21"/>
      <c r="J189" s="1"/>
      <c r="K189" s="1"/>
      <c r="L189" s="1"/>
      <c r="M189" s="1"/>
      <c r="N189" s="1"/>
      <c r="O189" s="1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21.0" customHeight="1">
      <c r="A190" s="4"/>
      <c r="B190" s="1"/>
      <c r="C190" s="1"/>
      <c r="D190" s="1"/>
      <c r="E190" s="1"/>
      <c r="F190" s="1"/>
      <c r="G190" s="1"/>
      <c r="H190" s="1"/>
      <c r="I190" s="21"/>
      <c r="J190" s="1"/>
      <c r="K190" s="1"/>
      <c r="L190" s="1"/>
      <c r="M190" s="1"/>
      <c r="N190" s="1"/>
      <c r="O190" s="1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21.0" customHeight="1">
      <c r="A191" s="4"/>
      <c r="B191" s="1"/>
      <c r="C191" s="1"/>
      <c r="D191" s="1"/>
      <c r="E191" s="1"/>
      <c r="F191" s="1"/>
      <c r="G191" s="1"/>
      <c r="H191" s="1"/>
      <c r="I191" s="21"/>
      <c r="J191" s="1"/>
      <c r="K191" s="1"/>
      <c r="L191" s="1"/>
      <c r="M191" s="1"/>
      <c r="N191" s="1"/>
      <c r="O191" s="1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21.0" customHeight="1">
      <c r="A192" s="4"/>
      <c r="B192" s="1"/>
      <c r="C192" s="1"/>
      <c r="D192" s="1"/>
      <c r="E192" s="1"/>
      <c r="F192" s="1"/>
      <c r="G192" s="1"/>
      <c r="H192" s="1"/>
      <c r="I192" s="21"/>
      <c r="J192" s="1"/>
      <c r="K192" s="1"/>
      <c r="L192" s="1"/>
      <c r="M192" s="1"/>
      <c r="N192" s="1"/>
      <c r="O192" s="1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21.0" customHeight="1">
      <c r="A193" s="4"/>
      <c r="B193" s="1"/>
      <c r="C193" s="1"/>
      <c r="D193" s="1"/>
      <c r="E193" s="1"/>
      <c r="F193" s="1"/>
      <c r="G193" s="1"/>
      <c r="H193" s="1"/>
      <c r="I193" s="21"/>
      <c r="J193" s="1"/>
      <c r="K193" s="1"/>
      <c r="L193" s="1"/>
      <c r="M193" s="1"/>
      <c r="N193" s="1"/>
      <c r="O193" s="1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21.0" customHeight="1">
      <c r="A194" s="4"/>
      <c r="B194" s="1"/>
      <c r="C194" s="1"/>
      <c r="D194" s="1"/>
      <c r="E194" s="1"/>
      <c r="F194" s="1"/>
      <c r="G194" s="1"/>
      <c r="H194" s="1"/>
      <c r="I194" s="21"/>
      <c r="J194" s="1"/>
      <c r="K194" s="1"/>
      <c r="L194" s="1"/>
      <c r="M194" s="1"/>
      <c r="N194" s="1"/>
      <c r="O194" s="1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21.0" customHeight="1">
      <c r="A195" s="4"/>
      <c r="B195" s="1"/>
      <c r="C195" s="1"/>
      <c r="D195" s="1"/>
      <c r="E195" s="1"/>
      <c r="F195" s="1"/>
      <c r="G195" s="1"/>
      <c r="H195" s="1"/>
      <c r="I195" s="21"/>
      <c r="J195" s="1"/>
      <c r="K195" s="1"/>
      <c r="L195" s="1"/>
      <c r="M195" s="1"/>
      <c r="N195" s="1"/>
      <c r="O195" s="1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21.0" customHeight="1">
      <c r="A196" s="4"/>
      <c r="B196" s="1"/>
      <c r="C196" s="1"/>
      <c r="D196" s="1"/>
      <c r="E196" s="1"/>
      <c r="F196" s="1"/>
      <c r="G196" s="1"/>
      <c r="H196" s="1"/>
      <c r="I196" s="21"/>
      <c r="J196" s="1"/>
      <c r="K196" s="1"/>
      <c r="L196" s="1"/>
      <c r="M196" s="1"/>
      <c r="N196" s="1"/>
      <c r="O196" s="1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21.0" customHeight="1">
      <c r="A197" s="4"/>
      <c r="B197" s="1"/>
      <c r="C197" s="1"/>
      <c r="D197" s="1"/>
      <c r="E197" s="1"/>
      <c r="F197" s="1"/>
      <c r="G197" s="1"/>
      <c r="H197" s="1"/>
      <c r="I197" s="21"/>
      <c r="J197" s="1"/>
      <c r="K197" s="1"/>
      <c r="L197" s="1"/>
      <c r="M197" s="1"/>
      <c r="N197" s="1"/>
      <c r="O197" s="1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21.0" customHeight="1">
      <c r="A198" s="4"/>
      <c r="B198" s="1"/>
      <c r="C198" s="1"/>
      <c r="D198" s="1"/>
      <c r="E198" s="1"/>
      <c r="F198" s="1"/>
      <c r="G198" s="1"/>
      <c r="H198" s="1"/>
      <c r="I198" s="21"/>
      <c r="J198" s="1"/>
      <c r="K198" s="1"/>
      <c r="L198" s="1"/>
      <c r="M198" s="1"/>
      <c r="N198" s="1"/>
      <c r="O198" s="1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21.0" customHeight="1">
      <c r="A199" s="4"/>
      <c r="B199" s="1"/>
      <c r="C199" s="1"/>
      <c r="D199" s="1"/>
      <c r="E199" s="1"/>
      <c r="F199" s="1"/>
      <c r="G199" s="1"/>
      <c r="H199" s="1"/>
      <c r="I199" s="21"/>
      <c r="J199" s="1"/>
      <c r="K199" s="1"/>
      <c r="L199" s="1"/>
      <c r="M199" s="1"/>
      <c r="N199" s="1"/>
      <c r="O199" s="1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21.0" customHeight="1">
      <c r="A200" s="4"/>
      <c r="B200" s="1"/>
      <c r="C200" s="1"/>
      <c r="D200" s="1"/>
      <c r="E200" s="1"/>
      <c r="F200" s="1"/>
      <c r="G200" s="1"/>
      <c r="H200" s="1"/>
      <c r="I200" s="21"/>
      <c r="J200" s="1"/>
      <c r="K200" s="1"/>
      <c r="L200" s="1"/>
      <c r="M200" s="1"/>
      <c r="N200" s="1"/>
      <c r="O200" s="1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21.0" customHeight="1">
      <c r="A201" s="4"/>
      <c r="B201" s="1"/>
      <c r="C201" s="1"/>
      <c r="D201" s="1"/>
      <c r="E201" s="1"/>
      <c r="F201" s="1"/>
      <c r="G201" s="1"/>
      <c r="H201" s="1"/>
      <c r="I201" s="21"/>
      <c r="J201" s="1"/>
      <c r="K201" s="1"/>
      <c r="L201" s="1"/>
      <c r="M201" s="1"/>
      <c r="N201" s="1"/>
      <c r="O201" s="1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21.0" customHeight="1">
      <c r="A202" s="4"/>
      <c r="B202" s="1"/>
      <c r="C202" s="1"/>
      <c r="D202" s="1"/>
      <c r="E202" s="1"/>
      <c r="F202" s="1"/>
      <c r="G202" s="1"/>
      <c r="H202" s="1"/>
      <c r="I202" s="21"/>
      <c r="J202" s="1"/>
      <c r="K202" s="1"/>
      <c r="L202" s="1"/>
      <c r="M202" s="1"/>
      <c r="N202" s="1"/>
      <c r="O202" s="1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21.0" customHeight="1">
      <c r="A203" s="4"/>
      <c r="B203" s="1"/>
      <c r="C203" s="1"/>
      <c r="D203" s="1"/>
      <c r="E203" s="1"/>
      <c r="F203" s="1"/>
      <c r="G203" s="1"/>
      <c r="H203" s="1"/>
      <c r="I203" s="21"/>
      <c r="J203" s="1"/>
      <c r="K203" s="1"/>
      <c r="L203" s="1"/>
      <c r="M203" s="1"/>
      <c r="N203" s="1"/>
      <c r="O203" s="1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21.0" customHeight="1">
      <c r="A204" s="4"/>
      <c r="B204" s="1"/>
      <c r="C204" s="1"/>
      <c r="D204" s="1"/>
      <c r="E204" s="1"/>
      <c r="F204" s="1"/>
      <c r="G204" s="1"/>
      <c r="H204" s="1"/>
      <c r="I204" s="21"/>
      <c r="J204" s="1"/>
      <c r="K204" s="1"/>
      <c r="L204" s="1"/>
      <c r="M204" s="1"/>
      <c r="N204" s="1"/>
      <c r="O204" s="1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21.0" customHeight="1">
      <c r="A205" s="4"/>
      <c r="B205" s="1"/>
      <c r="C205" s="1"/>
      <c r="D205" s="1"/>
      <c r="E205" s="1"/>
      <c r="F205" s="1"/>
      <c r="G205" s="1"/>
      <c r="H205" s="1"/>
      <c r="I205" s="21"/>
      <c r="J205" s="1"/>
      <c r="K205" s="1"/>
      <c r="L205" s="1"/>
      <c r="M205" s="1"/>
      <c r="N205" s="1"/>
      <c r="O205" s="1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21.0" customHeight="1">
      <c r="A206" s="4"/>
      <c r="B206" s="1"/>
      <c r="C206" s="1"/>
      <c r="D206" s="1"/>
      <c r="E206" s="1"/>
      <c r="F206" s="1"/>
      <c r="G206" s="1"/>
      <c r="H206" s="1"/>
      <c r="I206" s="21"/>
      <c r="J206" s="1"/>
      <c r="K206" s="1"/>
      <c r="L206" s="1"/>
      <c r="M206" s="1"/>
      <c r="N206" s="1"/>
      <c r="O206" s="1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21.0" customHeight="1">
      <c r="A207" s="4"/>
      <c r="B207" s="1"/>
      <c r="C207" s="1"/>
      <c r="D207" s="1"/>
      <c r="E207" s="1"/>
      <c r="F207" s="1"/>
      <c r="G207" s="1"/>
      <c r="H207" s="1"/>
      <c r="I207" s="21"/>
      <c r="J207" s="1"/>
      <c r="K207" s="1"/>
      <c r="L207" s="1"/>
      <c r="M207" s="1"/>
      <c r="N207" s="1"/>
      <c r="O207" s="1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21.0" customHeight="1">
      <c r="A208" s="4"/>
      <c r="B208" s="1"/>
      <c r="C208" s="1"/>
      <c r="D208" s="1"/>
      <c r="E208" s="1"/>
      <c r="F208" s="1"/>
      <c r="G208" s="1"/>
      <c r="H208" s="1"/>
      <c r="I208" s="21"/>
      <c r="J208" s="1"/>
      <c r="K208" s="1"/>
      <c r="L208" s="1"/>
      <c r="M208" s="1"/>
      <c r="N208" s="1"/>
      <c r="O208" s="1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21.0" customHeight="1">
      <c r="A209" s="4"/>
      <c r="B209" s="1"/>
      <c r="C209" s="1"/>
      <c r="D209" s="1"/>
      <c r="E209" s="1"/>
      <c r="F209" s="1"/>
      <c r="G209" s="1"/>
      <c r="H209" s="1"/>
      <c r="I209" s="21"/>
      <c r="J209" s="1"/>
      <c r="K209" s="1"/>
      <c r="L209" s="1"/>
      <c r="M209" s="1"/>
      <c r="N209" s="1"/>
      <c r="O209" s="1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21.0" customHeight="1">
      <c r="A210" s="4"/>
      <c r="B210" s="1"/>
      <c r="C210" s="1"/>
      <c r="D210" s="1"/>
      <c r="E210" s="1"/>
      <c r="F210" s="1"/>
      <c r="G210" s="1"/>
      <c r="H210" s="1"/>
      <c r="I210" s="21"/>
      <c r="J210" s="1"/>
      <c r="K210" s="1"/>
      <c r="L210" s="1"/>
      <c r="M210" s="1"/>
      <c r="N210" s="1"/>
      <c r="O210" s="1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21.0" customHeight="1">
      <c r="A211" s="4"/>
      <c r="B211" s="1"/>
      <c r="C211" s="1"/>
      <c r="D211" s="1"/>
      <c r="E211" s="1"/>
      <c r="F211" s="1"/>
      <c r="G211" s="1"/>
      <c r="H211" s="1"/>
      <c r="I211" s="21"/>
      <c r="J211" s="1"/>
      <c r="K211" s="1"/>
      <c r="L211" s="1"/>
      <c r="M211" s="1"/>
      <c r="N211" s="1"/>
      <c r="O211" s="1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21.0" customHeight="1">
      <c r="A212" s="4"/>
      <c r="B212" s="1"/>
      <c r="C212" s="1"/>
      <c r="D212" s="1"/>
      <c r="E212" s="1"/>
      <c r="F212" s="1"/>
      <c r="G212" s="1"/>
      <c r="H212" s="1"/>
      <c r="I212" s="21"/>
      <c r="J212" s="1"/>
      <c r="K212" s="1"/>
      <c r="L212" s="1"/>
      <c r="M212" s="1"/>
      <c r="N212" s="1"/>
      <c r="O212" s="1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21.0" customHeight="1">
      <c r="A213" s="4"/>
      <c r="B213" s="1"/>
      <c r="C213" s="1"/>
      <c r="D213" s="1"/>
      <c r="E213" s="1"/>
      <c r="F213" s="1"/>
      <c r="G213" s="1"/>
      <c r="H213" s="1"/>
      <c r="I213" s="21"/>
      <c r="J213" s="1"/>
      <c r="K213" s="1"/>
      <c r="L213" s="1"/>
      <c r="M213" s="1"/>
      <c r="N213" s="1"/>
      <c r="O213" s="1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21.0" customHeight="1">
      <c r="A214" s="4"/>
      <c r="B214" s="1"/>
      <c r="C214" s="1"/>
      <c r="D214" s="1"/>
      <c r="E214" s="1"/>
      <c r="F214" s="1"/>
      <c r="G214" s="1"/>
      <c r="H214" s="1"/>
      <c r="I214" s="21"/>
      <c r="J214" s="1"/>
      <c r="K214" s="1"/>
      <c r="L214" s="1"/>
      <c r="M214" s="1"/>
      <c r="N214" s="1"/>
      <c r="O214" s="1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21.0" customHeight="1">
      <c r="A215" s="4"/>
      <c r="B215" s="1"/>
      <c r="C215" s="1"/>
      <c r="D215" s="1"/>
      <c r="E215" s="1"/>
      <c r="F215" s="1"/>
      <c r="G215" s="1"/>
      <c r="H215" s="1"/>
      <c r="I215" s="21"/>
      <c r="J215" s="1"/>
      <c r="K215" s="1"/>
      <c r="L215" s="1"/>
      <c r="M215" s="1"/>
      <c r="N215" s="1"/>
      <c r="O215" s="1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21.0" customHeight="1">
      <c r="A216" s="4"/>
      <c r="B216" s="1"/>
      <c r="C216" s="1"/>
      <c r="D216" s="1"/>
      <c r="E216" s="1"/>
      <c r="F216" s="1"/>
      <c r="G216" s="1"/>
      <c r="H216" s="1"/>
      <c r="I216" s="21"/>
      <c r="J216" s="1"/>
      <c r="K216" s="1"/>
      <c r="L216" s="1"/>
      <c r="M216" s="1"/>
      <c r="N216" s="1"/>
      <c r="O216" s="1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21.0" customHeight="1">
      <c r="A217" s="4"/>
      <c r="B217" s="1"/>
      <c r="C217" s="1"/>
      <c r="D217" s="1"/>
      <c r="E217" s="1"/>
      <c r="F217" s="1"/>
      <c r="G217" s="1"/>
      <c r="H217" s="1"/>
      <c r="I217" s="21"/>
      <c r="J217" s="1"/>
      <c r="K217" s="1"/>
      <c r="L217" s="1"/>
      <c r="M217" s="1"/>
      <c r="N217" s="1"/>
      <c r="O217" s="1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21.0" customHeight="1">
      <c r="A218" s="4"/>
      <c r="B218" s="1"/>
      <c r="C218" s="1"/>
      <c r="D218" s="1"/>
      <c r="E218" s="1"/>
      <c r="F218" s="1"/>
      <c r="G218" s="1"/>
      <c r="H218" s="1"/>
      <c r="I218" s="21"/>
      <c r="J218" s="1"/>
      <c r="K218" s="1"/>
      <c r="L218" s="1"/>
      <c r="M218" s="1"/>
      <c r="N218" s="1"/>
      <c r="O218" s="1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21.0" customHeight="1">
      <c r="A219" s="4"/>
      <c r="B219" s="1"/>
      <c r="C219" s="1"/>
      <c r="D219" s="1"/>
      <c r="E219" s="1"/>
      <c r="F219" s="1"/>
      <c r="G219" s="1"/>
      <c r="H219" s="1"/>
      <c r="I219" s="21"/>
      <c r="J219" s="1"/>
      <c r="K219" s="1"/>
      <c r="L219" s="1"/>
      <c r="M219" s="1"/>
      <c r="N219" s="1"/>
      <c r="O219" s="1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21.0" customHeight="1">
      <c r="A220" s="4"/>
      <c r="B220" s="1"/>
      <c r="C220" s="1"/>
      <c r="D220" s="1"/>
      <c r="E220" s="1"/>
      <c r="F220" s="1"/>
      <c r="G220" s="1"/>
      <c r="H220" s="1"/>
      <c r="I220" s="21"/>
      <c r="J220" s="1"/>
      <c r="K220" s="1"/>
      <c r="L220" s="1"/>
      <c r="M220" s="1"/>
      <c r="N220" s="1"/>
      <c r="O220" s="1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21.0" customHeight="1">
      <c r="A221" s="4"/>
      <c r="B221" s="1"/>
      <c r="C221" s="1"/>
      <c r="D221" s="1"/>
      <c r="E221" s="1"/>
      <c r="F221" s="1"/>
      <c r="G221" s="1"/>
      <c r="H221" s="1"/>
      <c r="I221" s="21"/>
      <c r="J221" s="1"/>
      <c r="K221" s="1"/>
      <c r="L221" s="1"/>
      <c r="M221" s="1"/>
      <c r="N221" s="1"/>
      <c r="O221" s="1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21.0" customHeight="1">
      <c r="A222" s="4"/>
      <c r="B222" s="1"/>
      <c r="C222" s="1"/>
      <c r="D222" s="1"/>
      <c r="E222" s="1"/>
      <c r="F222" s="1"/>
      <c r="G222" s="1"/>
      <c r="H222" s="1"/>
      <c r="I222" s="21"/>
      <c r="J222" s="1"/>
      <c r="K222" s="1"/>
      <c r="L222" s="1"/>
      <c r="M222" s="1"/>
      <c r="N222" s="1"/>
      <c r="O222" s="1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21.0" customHeight="1">
      <c r="A223" s="4"/>
      <c r="B223" s="1"/>
      <c r="C223" s="1"/>
      <c r="D223" s="1"/>
      <c r="E223" s="1"/>
      <c r="F223" s="1"/>
      <c r="G223" s="1"/>
      <c r="H223" s="1"/>
      <c r="I223" s="21"/>
      <c r="J223" s="1"/>
      <c r="K223" s="1"/>
      <c r="L223" s="1"/>
      <c r="M223" s="1"/>
      <c r="N223" s="1"/>
      <c r="O223" s="1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21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21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21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21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21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21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21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21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21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21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21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21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21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21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21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21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21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21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21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21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21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21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21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21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21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21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21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21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21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21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21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21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21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21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21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21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21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21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21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21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21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21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21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21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21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21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21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21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21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21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21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21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21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21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21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21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21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21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21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21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21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21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21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21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21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21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21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21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21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21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21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21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21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21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21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21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21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21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21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21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21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21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21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21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21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21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21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21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21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21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21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21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21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21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21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21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21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21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21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21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21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21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21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21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21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21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21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21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21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21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21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21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21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21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21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21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21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21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21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21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21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21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21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21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21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21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21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21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21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21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21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21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21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21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21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21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21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21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21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21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21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21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21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21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21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21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21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21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21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21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21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21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21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21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21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21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21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21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21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21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21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21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21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21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21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21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21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21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21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21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21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21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21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21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21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21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21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21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21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21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21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21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21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21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21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21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21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21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21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21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21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21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21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21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21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21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21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21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21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21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21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21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21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21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21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21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21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21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21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21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21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21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21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21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21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21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21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21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21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21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21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21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21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21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21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21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21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21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21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21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21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21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21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21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21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21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21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21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21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21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21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21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21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21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21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21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21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21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21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21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21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21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21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21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21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21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21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21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21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21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21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21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21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21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21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21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21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21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21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21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21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21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21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21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21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21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21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21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21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21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21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21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21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21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21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21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21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21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21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21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21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21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21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21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21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21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21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21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21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21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21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21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21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21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21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21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21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21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21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21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21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21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21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21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21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21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21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21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21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21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21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21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21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21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21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21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21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21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21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21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21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21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21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21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21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21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21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21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21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21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21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21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21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21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21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21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21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21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21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21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21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21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21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21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21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21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21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21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21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21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21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21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21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21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21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21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21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21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21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21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21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21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21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21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21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21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21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21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21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21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21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21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21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21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21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21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21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21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21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21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21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21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21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21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21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21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21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21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21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21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21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21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21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21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21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21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21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21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21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21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21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21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21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21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21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21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21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21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21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21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21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21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21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21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21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21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21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21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21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21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21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21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21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21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21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21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21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21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21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21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21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21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21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21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21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21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21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21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21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21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21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21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21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21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21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21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21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21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21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21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21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21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21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21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21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21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21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21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21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21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21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21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21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21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21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21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21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21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21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21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21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21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21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21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21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21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21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21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21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21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21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21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21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21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21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21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21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21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21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21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21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21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21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21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21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21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21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21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21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21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21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21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21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21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21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21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21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21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21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21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21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21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21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21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21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21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21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21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21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21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21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21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21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21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21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21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21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21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21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21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21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21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21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21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21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21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21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21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21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21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21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21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21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21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21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21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21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21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21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21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21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21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21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21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21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21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21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21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21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21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21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21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21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21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21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21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21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21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21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21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21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21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21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21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21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21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21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21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21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21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21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21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21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21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21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21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21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21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21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21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21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21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21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21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21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21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21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21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21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21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21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21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21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21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21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21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21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21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21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21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21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21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21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21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21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21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21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21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21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21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21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21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21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21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21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21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21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21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21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21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21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21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21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21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21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21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21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21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21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21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21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21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21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21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21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21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21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21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21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21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21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21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21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21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21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21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21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21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21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21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21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21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21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21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21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21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21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21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21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21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21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21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21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21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21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21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21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21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21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21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21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21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21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21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21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21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21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21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21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21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21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21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21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21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21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21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21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21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21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21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21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21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21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21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21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21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21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21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21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21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21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21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21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21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21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21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21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21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21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21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21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21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21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21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21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21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21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21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21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21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21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21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21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21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21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21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21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21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21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21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21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21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21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21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21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21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21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21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21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21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21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21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21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21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21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21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21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21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21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21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21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21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21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21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21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21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21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$B$4:$O$500"/>
  <mergeCells count="1">
    <mergeCell ref="E2:J2"/>
  </mergeCells>
  <conditionalFormatting sqref="B1:O1000">
    <cfRule type="expression" dxfId="0" priority="1">
      <formula>AND(ISEVEN(ROW($B1)), ROW($B1)&gt;4)</formula>
    </cfRule>
  </conditionalFormatting>
  <dataValidations>
    <dataValidation type="list" allowBlank="1" sqref="B5:B1000">
      <formula1>'Menus Suspensos'!$B$5:$B$14</formula1>
    </dataValidation>
    <dataValidation type="list" allowBlank="1" sqref="F24:F1000">
      <formula1>Empresas!$C$5:$C$100000</formula1>
    </dataValidation>
    <dataValidation type="list" allowBlank="1" sqref="D5:D1000">
      <formula1>'Menus Suspensos'!$C$5:$C$14</formula1>
    </dataValidation>
    <dataValidation type="list" allowBlank="1" sqref="M5:M1000">
      <formula1>'Menus Suspensos'!$J$5:$J$31</formula1>
    </dataValidation>
    <dataValidation type="list" allowBlank="1" sqref="E5:E1000">
      <formula1>'Menus Suspensos'!$D$5:$D$14</formula1>
    </dataValidation>
  </dataValidations>
  <hyperlinks>
    <hyperlink r:id="rId2" ref="I5"/>
    <hyperlink r:id="rId3" ref="I6"/>
    <hyperlink r:id="rId4" ref="I7"/>
    <hyperlink r:id="rId5" ref="I8"/>
    <hyperlink r:id="rId6" ref="I9"/>
    <hyperlink r:id="rId7" ref="I10"/>
    <hyperlink r:id="rId8" ref="I11"/>
    <hyperlink r:id="rId9" ref="I12"/>
    <hyperlink r:id="rId10" ref="I13"/>
    <hyperlink r:id="rId11" ref="I14"/>
    <hyperlink r:id="rId12" ref="I15"/>
    <hyperlink r:id="rId13" ref="I16"/>
    <hyperlink r:id="rId14" ref="I17"/>
    <hyperlink r:id="rId15" ref="I18"/>
    <hyperlink r:id="rId16" ref="I19"/>
    <hyperlink r:id="rId17" ref="I20"/>
    <hyperlink r:id="rId18" ref="I21"/>
    <hyperlink r:id="rId19" ref="I22"/>
    <hyperlink r:id="rId20" ref="I23"/>
  </hyperlinks>
  <printOptions gridLines="1" horizontalCentered="1"/>
  <pageMargins bottom="0.75" footer="0.0" header="0.0" left="0.25" right="0.25" top="0.25"/>
  <pageSetup fitToHeight="0" cellComments="atEnd" orientation="landscape" pageOrder="overThenDown"/>
  <drawing r:id="rId21"/>
  <legacy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8F59"/>
    <outlinePr summaryBelow="0" summaryRight="0"/>
    <pageSetUpPr fitToPage="1"/>
  </sheetPr>
  <sheetViews>
    <sheetView showGridLines="0"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0"/>
  <cols>
    <col customWidth="1" min="1" max="1" width="4.38"/>
    <col customWidth="1" min="2" max="2" width="11.63"/>
    <col customWidth="1" min="3" max="3" width="34.38"/>
    <col customWidth="1" min="4" max="4" width="17.25"/>
    <col customWidth="1" min="5" max="5" width="34.38"/>
    <col customWidth="1" min="6" max="8" width="14.38"/>
    <col customWidth="1" min="9" max="9" width="17.25"/>
    <col customWidth="1" min="10" max="11" width="14.38"/>
    <col customWidth="1" min="12" max="12" width="32.88"/>
    <col customWidth="1" min="13" max="13" width="43.0"/>
    <col customWidth="1" min="14" max="14" width="4.38"/>
    <col customWidth="1" min="15" max="26" width="8.63"/>
  </cols>
  <sheetData>
    <row r="1" ht="15.75" customHeight="1">
      <c r="A1" s="20"/>
      <c r="B1" s="5"/>
      <c r="C1" s="2"/>
      <c r="D1" s="1"/>
      <c r="E1" s="1"/>
      <c r="F1" s="1"/>
      <c r="G1" s="1"/>
      <c r="H1" s="1"/>
      <c r="I1" s="1"/>
      <c r="J1" s="34"/>
      <c r="K1" s="35"/>
      <c r="L1" s="36"/>
      <c r="M1" s="1"/>
      <c r="N1" s="2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5.0" customHeight="1">
      <c r="A2" s="20"/>
      <c r="B2" s="23" t="s">
        <v>285</v>
      </c>
      <c r="C2" s="6"/>
      <c r="D2" s="24" t="s">
        <v>36</v>
      </c>
      <c r="E2" s="25" t="s">
        <v>286</v>
      </c>
      <c r="K2" s="37"/>
      <c r="L2" s="38"/>
      <c r="M2" s="1"/>
      <c r="N2" s="22" t="s">
        <v>38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1.0" customHeight="1">
      <c r="A3" s="20"/>
      <c r="B3" s="1"/>
      <c r="C3" s="1"/>
      <c r="D3" s="1"/>
      <c r="E3" s="1"/>
      <c r="F3" s="1"/>
      <c r="G3" s="1"/>
      <c r="H3" s="1"/>
      <c r="I3" s="1"/>
      <c r="J3" s="34"/>
      <c r="K3" s="35"/>
      <c r="L3" s="36"/>
      <c r="M3" s="1"/>
      <c r="N3" s="2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1.0" customHeight="1">
      <c r="A4" s="20"/>
      <c r="B4" s="26" t="s">
        <v>39</v>
      </c>
      <c r="C4" s="26" t="s">
        <v>40</v>
      </c>
      <c r="D4" s="26" t="s">
        <v>287</v>
      </c>
      <c r="E4" s="26" t="s">
        <v>192</v>
      </c>
      <c r="F4" s="39" t="s">
        <v>288</v>
      </c>
      <c r="G4" s="26" t="s">
        <v>289</v>
      </c>
      <c r="H4" s="26" t="s">
        <v>290</v>
      </c>
      <c r="I4" s="26" t="s">
        <v>291</v>
      </c>
      <c r="J4" s="40" t="s">
        <v>292</v>
      </c>
      <c r="K4" s="26" t="s">
        <v>293</v>
      </c>
      <c r="L4" s="26" t="s">
        <v>294</v>
      </c>
      <c r="M4" s="26" t="s">
        <v>295</v>
      </c>
      <c r="N4" s="27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1.0" customHeight="1">
      <c r="A5" s="20"/>
      <c r="B5" s="1" t="str">
        <f>Empresas!B6</f>
        <v>A</v>
      </c>
      <c r="C5" s="28" t="s">
        <v>296</v>
      </c>
      <c r="D5" s="1" t="str">
        <f>Empresas!E6</f>
        <v>Alice Fontes</v>
      </c>
      <c r="E5" s="1" t="str">
        <f>Empresas!C6</f>
        <v>AutoPeças Brasil S.A.</v>
      </c>
      <c r="F5" s="15" t="s">
        <v>297</v>
      </c>
      <c r="G5" s="1" t="s">
        <v>62</v>
      </c>
      <c r="H5" s="1"/>
      <c r="I5" s="15" t="s">
        <v>298</v>
      </c>
      <c r="J5" s="41">
        <v>10000.0</v>
      </c>
      <c r="K5" s="42">
        <v>1.0</v>
      </c>
      <c r="L5" s="43">
        <v>45329.0</v>
      </c>
      <c r="M5" s="1"/>
      <c r="N5" s="20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1.0" customHeight="1">
      <c r="A6" s="20"/>
      <c r="B6" s="1" t="str">
        <f>Empresas!B9</f>
        <v>A+</v>
      </c>
      <c r="C6" s="28" t="s">
        <v>299</v>
      </c>
      <c r="D6" s="1" t="str">
        <f>Empresas!E9</f>
        <v>Sandra Vieira</v>
      </c>
      <c r="E6" s="1" t="str">
        <f>Empresas!C9</f>
        <v>ÁudioMax Entretenimento Ltda.</v>
      </c>
      <c r="F6" s="15" t="s">
        <v>297</v>
      </c>
      <c r="G6" s="1" t="s">
        <v>62</v>
      </c>
      <c r="H6" s="1"/>
      <c r="I6" s="15" t="s">
        <v>300</v>
      </c>
      <c r="J6" s="41">
        <v>6870.0</v>
      </c>
      <c r="K6" s="44">
        <v>0.05</v>
      </c>
      <c r="L6" s="36">
        <v>43769.0</v>
      </c>
      <c r="M6" s="1"/>
      <c r="N6" s="20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1.0" customHeight="1">
      <c r="A7" s="20"/>
      <c r="B7" s="1" t="str">
        <f>Empresas!B20</f>
        <v>B</v>
      </c>
      <c r="C7" s="28" t="s">
        <v>301</v>
      </c>
      <c r="D7" s="1" t="str">
        <f>Empresas!E20</f>
        <v>Alice Fontes</v>
      </c>
      <c r="E7" s="1" t="str">
        <f>Empresas!C20</f>
        <v>Tara Indústria Ltda.</v>
      </c>
      <c r="F7" s="15" t="s">
        <v>297</v>
      </c>
      <c r="G7" s="1" t="s">
        <v>62</v>
      </c>
      <c r="H7" s="1"/>
      <c r="I7" s="1" t="s">
        <v>302</v>
      </c>
      <c r="J7" s="41">
        <v>6700.0</v>
      </c>
      <c r="K7" s="42">
        <v>0.05</v>
      </c>
      <c r="L7" s="36">
        <v>43759.0</v>
      </c>
      <c r="M7" s="1"/>
      <c r="N7" s="20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1.0" customHeight="1">
      <c r="A8" s="20"/>
      <c r="B8" s="1" t="str">
        <f>Empresas!B10</f>
        <v>A+</v>
      </c>
      <c r="C8" s="30" t="s">
        <v>303</v>
      </c>
      <c r="D8" s="1" t="str">
        <f>Empresas!E10</f>
        <v>Alice Fontes</v>
      </c>
      <c r="E8" s="1" t="str">
        <f>Empresas!C10</f>
        <v>ExecTop Recrutamento S.A.</v>
      </c>
      <c r="F8" s="15" t="s">
        <v>297</v>
      </c>
      <c r="G8" s="1" t="s">
        <v>62</v>
      </c>
      <c r="H8" s="1"/>
      <c r="I8" s="15" t="s">
        <v>300</v>
      </c>
      <c r="J8" s="41">
        <v>5490.0</v>
      </c>
      <c r="K8" s="44">
        <v>0.1</v>
      </c>
      <c r="L8" s="36">
        <v>43749.0</v>
      </c>
      <c r="M8" s="1"/>
      <c r="N8" s="20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1.0" customHeight="1">
      <c r="A9" s="20"/>
      <c r="B9" s="1" t="str">
        <f>Empresas!B7</f>
        <v>A+</v>
      </c>
      <c r="C9" s="28" t="s">
        <v>304</v>
      </c>
      <c r="D9" s="1" t="str">
        <f>Empresas!E7</f>
        <v>Sandra Vieira</v>
      </c>
      <c r="E9" s="1" t="str">
        <f>Empresas!C7</f>
        <v>BioIngredientes Ltda.</v>
      </c>
      <c r="F9" s="15" t="s">
        <v>297</v>
      </c>
      <c r="G9" s="1" t="s">
        <v>62</v>
      </c>
      <c r="H9" s="1"/>
      <c r="I9" s="15" t="s">
        <v>305</v>
      </c>
      <c r="J9" s="41">
        <v>8010.0</v>
      </c>
      <c r="K9" s="44">
        <v>0.15</v>
      </c>
      <c r="L9" s="36">
        <v>43739.0</v>
      </c>
      <c r="M9" s="1"/>
      <c r="N9" s="20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1.0" customHeight="1">
      <c r="A10" s="20"/>
      <c r="B10" s="1" t="str">
        <f>Empresas!B8</f>
        <v>A+</v>
      </c>
      <c r="C10" s="28" t="s">
        <v>306</v>
      </c>
      <c r="D10" s="1" t="str">
        <f>Empresas!E8</f>
        <v>Henrique Cardoso</v>
      </c>
      <c r="E10" s="1" t="str">
        <f>Empresas!C8</f>
        <v>TecnoLogix Soluções S.A.</v>
      </c>
      <c r="F10" s="15" t="s">
        <v>297</v>
      </c>
      <c r="G10" s="1" t="s">
        <v>62</v>
      </c>
      <c r="H10" s="1"/>
      <c r="I10" s="1" t="s">
        <v>302</v>
      </c>
      <c r="J10" s="41">
        <v>5220.0</v>
      </c>
      <c r="K10" s="44">
        <v>0.2</v>
      </c>
      <c r="L10" s="36">
        <v>43729.0</v>
      </c>
      <c r="M10" s="1"/>
      <c r="N10" s="2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1.0" customHeight="1">
      <c r="A11" s="20"/>
      <c r="B11" s="1" t="str">
        <f>Empresas!B11</f>
        <v>B</v>
      </c>
      <c r="C11" s="28" t="s">
        <v>307</v>
      </c>
      <c r="D11" s="1" t="str">
        <f>Empresas!E11</f>
        <v>Alice Fontes</v>
      </c>
      <c r="E11" s="1" t="str">
        <f>Empresas!C11</f>
        <v>Finanfácil Serviços Financeiros Ltda.</v>
      </c>
      <c r="F11" s="15" t="s">
        <v>297</v>
      </c>
      <c r="G11" s="15" t="s">
        <v>308</v>
      </c>
      <c r="H11" s="1"/>
      <c r="I11" s="15" t="s">
        <v>298</v>
      </c>
      <c r="J11" s="41">
        <v>490.0</v>
      </c>
      <c r="K11" s="44">
        <v>0.25</v>
      </c>
      <c r="L11" s="36">
        <v>43719.0</v>
      </c>
      <c r="M11" s="1"/>
      <c r="N11" s="20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1.0" customHeight="1">
      <c r="A12" s="20"/>
      <c r="B12" s="1" t="str">
        <f>Empresas!B18</f>
        <v>A+</v>
      </c>
      <c r="C12" s="28" t="s">
        <v>309</v>
      </c>
      <c r="D12" s="1" t="str">
        <f>Empresas!E18</f>
        <v>Henrique Cardoso</v>
      </c>
      <c r="E12" s="1" t="str">
        <f>Empresas!C18</f>
        <v>Laboratórios Pioneiros Ltda.</v>
      </c>
      <c r="F12" s="15" t="s">
        <v>310</v>
      </c>
      <c r="G12" s="15" t="s">
        <v>308</v>
      </c>
      <c r="H12" s="1"/>
      <c r="I12" s="15" t="s">
        <v>300</v>
      </c>
      <c r="J12" s="41">
        <v>600.0</v>
      </c>
      <c r="K12" s="44">
        <v>0.25</v>
      </c>
      <c r="L12" s="36">
        <v>43709.0</v>
      </c>
      <c r="M12" s="1"/>
      <c r="N12" s="20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1.0" customHeight="1">
      <c r="A13" s="20"/>
      <c r="B13" s="1" t="str">
        <f>Empresas!B13</f>
        <v>A</v>
      </c>
      <c r="C13" s="28" t="s">
        <v>311</v>
      </c>
      <c r="D13" s="1" t="str">
        <f>Empresas!E13</f>
        <v>Evandro Souza</v>
      </c>
      <c r="E13" s="1" t="str">
        <f>Empresas!C13</f>
        <v>Genética Avançada Ltda.</v>
      </c>
      <c r="F13" s="15" t="s">
        <v>297</v>
      </c>
      <c r="G13" s="15" t="s">
        <v>308</v>
      </c>
      <c r="H13" s="1"/>
      <c r="I13" s="15" t="s">
        <v>305</v>
      </c>
      <c r="J13" s="41">
        <v>4410.0</v>
      </c>
      <c r="K13" s="44">
        <v>0.3</v>
      </c>
      <c r="L13" s="36">
        <v>43699.0</v>
      </c>
      <c r="M13" s="1"/>
      <c r="N13" s="2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1.0" customHeight="1">
      <c r="A14" s="20"/>
      <c r="B14" s="1" t="str">
        <f>Empresas!B12</f>
        <v>B</v>
      </c>
      <c r="C14" s="28" t="s">
        <v>312</v>
      </c>
      <c r="D14" s="1" t="str">
        <f>Empresas!E12</f>
        <v>Igor Fernandes</v>
      </c>
      <c r="E14" s="1" t="str">
        <f>Empresas!C12</f>
        <v>Banco Primaz S.A.</v>
      </c>
      <c r="F14" s="15" t="s">
        <v>310</v>
      </c>
      <c r="G14" s="15" t="s">
        <v>308</v>
      </c>
      <c r="H14" s="1"/>
      <c r="I14" s="15" t="s">
        <v>43</v>
      </c>
      <c r="J14" s="41">
        <v>6800.0</v>
      </c>
      <c r="K14" s="44">
        <v>0.35</v>
      </c>
      <c r="L14" s="36">
        <v>43689.0</v>
      </c>
      <c r="M14" s="1"/>
      <c r="N14" s="20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1.0" customHeight="1">
      <c r="A15" s="20"/>
      <c r="B15" s="1" t="str">
        <f>Empresas!B14</f>
        <v>B</v>
      </c>
      <c r="C15" s="28" t="s">
        <v>313</v>
      </c>
      <c r="D15" s="1" t="str">
        <f>Empresas!E14</f>
        <v>Henrique Cardoso</v>
      </c>
      <c r="E15" s="1" t="str">
        <f>Empresas!C14</f>
        <v>Casanova Imóveis Ltda.</v>
      </c>
      <c r="F15" s="15" t="s">
        <v>297</v>
      </c>
      <c r="G15" s="15" t="s">
        <v>308</v>
      </c>
      <c r="H15" s="1"/>
      <c r="I15" s="15" t="s">
        <v>43</v>
      </c>
      <c r="J15" s="41">
        <v>3800.0</v>
      </c>
      <c r="K15" s="44">
        <v>0.4</v>
      </c>
      <c r="L15" s="36">
        <v>43679.0</v>
      </c>
      <c r="M15" s="1"/>
      <c r="N15" s="20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1.0" customHeight="1">
      <c r="A16" s="20"/>
      <c r="B16" s="1" t="str">
        <f>Empresas!B16</f>
        <v>B</v>
      </c>
      <c r="C16" s="28" t="s">
        <v>314</v>
      </c>
      <c r="D16" s="1" t="str">
        <f>Empresas!E16</f>
        <v>Alice Fontes</v>
      </c>
      <c r="E16" s="1" t="str">
        <f>Empresas!C16</f>
        <v>Soluções Ômega Ltda.</v>
      </c>
      <c r="F16" s="15" t="s">
        <v>297</v>
      </c>
      <c r="G16" s="1" t="s">
        <v>315</v>
      </c>
      <c r="H16" s="1"/>
      <c r="I16" s="15" t="s">
        <v>300</v>
      </c>
      <c r="J16" s="41">
        <v>870.0</v>
      </c>
      <c r="K16" s="44">
        <v>0.45</v>
      </c>
      <c r="L16" s="36">
        <v>43669.0</v>
      </c>
      <c r="M16" s="1"/>
      <c r="N16" s="2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1.0" customHeight="1">
      <c r="A17" s="20"/>
      <c r="B17" s="1" t="str">
        <f>Empresas!B15</f>
        <v>B</v>
      </c>
      <c r="C17" s="28" t="s">
        <v>316</v>
      </c>
      <c r="D17" s="1" t="str">
        <f>Empresas!E15</f>
        <v>Alice Fontes</v>
      </c>
      <c r="E17" s="1" t="str">
        <f>Empresas!C15</f>
        <v>Multivisão Entretenimento S.A.</v>
      </c>
      <c r="F17" s="15" t="s">
        <v>297</v>
      </c>
      <c r="G17" s="1" t="s">
        <v>315</v>
      </c>
      <c r="H17" s="1"/>
      <c r="I17" s="15" t="s">
        <v>305</v>
      </c>
      <c r="J17" s="41">
        <v>9140.0</v>
      </c>
      <c r="K17" s="44">
        <v>0.5</v>
      </c>
      <c r="L17" s="36">
        <v>43659.0</v>
      </c>
      <c r="M17" s="1"/>
      <c r="N17" s="20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1.0" customHeight="1">
      <c r="A18" s="20"/>
      <c r="B18" s="1" t="str">
        <f>Empresas!B17</f>
        <v>C</v>
      </c>
      <c r="C18" s="28" t="s">
        <v>317</v>
      </c>
      <c r="D18" s="1" t="str">
        <f>Empresas!E17</f>
        <v>Sandra Vieira</v>
      </c>
      <c r="E18" s="1" t="str">
        <f>Empresas!C17</f>
        <v>AromaTech Essências S.A.</v>
      </c>
      <c r="F18" s="15" t="s">
        <v>297</v>
      </c>
      <c r="G18" s="1" t="s">
        <v>315</v>
      </c>
      <c r="H18" s="1"/>
      <c r="I18" s="15" t="s">
        <v>298</v>
      </c>
      <c r="J18" s="41">
        <v>6700.0</v>
      </c>
      <c r="K18" s="44">
        <v>0.55</v>
      </c>
      <c r="L18" s="36">
        <v>43649.0</v>
      </c>
      <c r="M18" s="1"/>
      <c r="N18" s="20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1.0" customHeight="1">
      <c r="A19" s="20"/>
      <c r="B19" s="1" t="str">
        <f>Empresas!B19</f>
        <v>A</v>
      </c>
      <c r="C19" s="28" t="s">
        <v>318</v>
      </c>
      <c r="D19" s="1" t="str">
        <f>Empresas!E19</f>
        <v>Sandra Vieira</v>
      </c>
      <c r="E19" s="1" t="str">
        <f>Empresas!C19</f>
        <v>Equipagro Máquinas Agrícolas Ltda.</v>
      </c>
      <c r="F19" s="15" t="s">
        <v>297</v>
      </c>
      <c r="G19" s="15" t="s">
        <v>319</v>
      </c>
      <c r="H19" s="1"/>
      <c r="I19" s="15" t="s">
        <v>305</v>
      </c>
      <c r="J19" s="41">
        <v>6840.0</v>
      </c>
      <c r="K19" s="44">
        <v>0.65</v>
      </c>
      <c r="L19" s="36">
        <v>43639.0</v>
      </c>
      <c r="M19" s="1"/>
      <c r="N19" s="20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1.0" customHeight="1">
      <c r="A20" s="20"/>
      <c r="B20" s="1" t="str">
        <f>Empresas!B21</f>
        <v>A</v>
      </c>
      <c r="C20" s="28" t="s">
        <v>320</v>
      </c>
      <c r="D20" s="1" t="str">
        <f>Empresas!E21</f>
        <v>Henrique Cardoso</v>
      </c>
      <c r="E20" s="1" t="str">
        <f>Empresas!C21</f>
        <v>Instituto Inovação MegaIdeias</v>
      </c>
      <c r="F20" s="15" t="s">
        <v>321</v>
      </c>
      <c r="G20" s="15" t="s">
        <v>319</v>
      </c>
      <c r="H20" s="15" t="s">
        <v>95</v>
      </c>
      <c r="I20" s="15" t="s">
        <v>305</v>
      </c>
      <c r="J20" s="41">
        <v>2710.0</v>
      </c>
      <c r="K20" s="44">
        <v>0.0</v>
      </c>
      <c r="L20" s="36">
        <v>43629.0</v>
      </c>
      <c r="M20" s="1"/>
      <c r="N20" s="20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1.0" customHeight="1">
      <c r="A21" s="20"/>
      <c r="B21" s="1" t="str">
        <f>Empresas!B5</f>
        <v>A</v>
      </c>
      <c r="C21" s="28" t="s">
        <v>322</v>
      </c>
      <c r="D21" s="1" t="str">
        <f>Empresas!E5</f>
        <v>Igor Fernandes</v>
      </c>
      <c r="E21" s="1" t="str">
        <f>Empresas!C5</f>
        <v>AstroJogos Pro Ltda.</v>
      </c>
      <c r="F21" s="15" t="s">
        <v>310</v>
      </c>
      <c r="G21" s="15" t="s">
        <v>310</v>
      </c>
      <c r="H21" s="1"/>
      <c r="I21" s="1" t="s">
        <v>302</v>
      </c>
      <c r="J21" s="41">
        <v>11500.0</v>
      </c>
      <c r="K21" s="42">
        <v>0.9</v>
      </c>
      <c r="L21" s="36">
        <v>43527.0</v>
      </c>
      <c r="M21" s="1"/>
      <c r="N21" s="20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1.0" customHeight="1">
      <c r="A22" s="20"/>
      <c r="B22" s="1" t="str">
        <f>Empresas!B22</f>
        <v>A+</v>
      </c>
      <c r="C22" s="28" t="s">
        <v>323</v>
      </c>
      <c r="D22" s="1" t="str">
        <f>Empresas!E22</f>
        <v>Sandra Vieira</v>
      </c>
      <c r="E22" s="1" t="str">
        <f>Empresas!C22</f>
        <v>Garagens Veloce Ltda.</v>
      </c>
      <c r="F22" s="15" t="s">
        <v>310</v>
      </c>
      <c r="G22" s="15" t="s">
        <v>310</v>
      </c>
      <c r="H22" s="1"/>
      <c r="I22" s="1" t="s">
        <v>302</v>
      </c>
      <c r="J22" s="41">
        <v>10020.0</v>
      </c>
      <c r="K22" s="42">
        <v>0.9</v>
      </c>
      <c r="L22" s="36">
        <v>43619.0</v>
      </c>
      <c r="M22" s="1"/>
      <c r="N22" s="20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1.0" customHeight="1">
      <c r="A23" s="20"/>
      <c r="B23" s="1"/>
      <c r="C23" s="1"/>
      <c r="D23" s="1"/>
      <c r="E23" s="1"/>
      <c r="F23" s="1"/>
      <c r="G23" s="1"/>
      <c r="H23" s="1"/>
      <c r="I23" s="1"/>
      <c r="J23" s="45"/>
      <c r="K23" s="44"/>
      <c r="L23" s="36"/>
      <c r="M23" s="1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1.0" customHeight="1">
      <c r="A24" s="20"/>
      <c r="B24" s="1"/>
      <c r="C24" s="1"/>
      <c r="D24" s="1"/>
      <c r="E24" s="1"/>
      <c r="F24" s="1"/>
      <c r="G24" s="1"/>
      <c r="H24" s="1"/>
      <c r="I24" s="1"/>
      <c r="J24" s="45"/>
      <c r="K24" s="44"/>
      <c r="L24" s="36"/>
      <c r="M24" s="1"/>
      <c r="N24" s="20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1.0" customHeight="1">
      <c r="A25" s="20"/>
      <c r="B25" s="1"/>
      <c r="C25" s="1"/>
      <c r="D25" s="1"/>
      <c r="E25" s="1"/>
      <c r="F25" s="1"/>
      <c r="G25" s="1"/>
      <c r="H25" s="1"/>
      <c r="I25" s="1"/>
      <c r="J25" s="45"/>
      <c r="K25" s="44"/>
      <c r="L25" s="36"/>
      <c r="M25" s="1"/>
      <c r="N25" s="20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1.0" customHeight="1">
      <c r="A26" s="20"/>
      <c r="B26" s="1"/>
      <c r="C26" s="1"/>
      <c r="D26" s="1"/>
      <c r="E26" s="1"/>
      <c r="F26" s="1"/>
      <c r="G26" s="1"/>
      <c r="H26" s="1"/>
      <c r="I26" s="1"/>
      <c r="J26" s="45"/>
      <c r="K26" s="44"/>
      <c r="L26" s="36"/>
      <c r="M26" s="1"/>
      <c r="N26" s="20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1.0" customHeight="1">
      <c r="A27" s="20"/>
      <c r="B27" s="1"/>
      <c r="C27" s="1"/>
      <c r="D27" s="1"/>
      <c r="E27" s="1"/>
      <c r="F27" s="1"/>
      <c r="G27" s="1"/>
      <c r="H27" s="1"/>
      <c r="I27" s="1"/>
      <c r="J27" s="45"/>
      <c r="K27" s="44"/>
      <c r="L27" s="36"/>
      <c r="M27" s="1"/>
      <c r="N27" s="20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1.0" customHeight="1">
      <c r="A28" s="20"/>
      <c r="B28" s="1"/>
      <c r="C28" s="1"/>
      <c r="D28" s="1"/>
      <c r="E28" s="1"/>
      <c r="F28" s="1"/>
      <c r="G28" s="1"/>
      <c r="H28" s="1"/>
      <c r="I28" s="1"/>
      <c r="J28" s="45"/>
      <c r="K28" s="44"/>
      <c r="L28" s="36"/>
      <c r="M28" s="1"/>
      <c r="N28" s="20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1.0" customHeight="1">
      <c r="A29" s="20"/>
      <c r="B29" s="1"/>
      <c r="C29" s="1"/>
      <c r="D29" s="1"/>
      <c r="E29" s="1"/>
      <c r="F29" s="1"/>
      <c r="G29" s="1"/>
      <c r="H29" s="1"/>
      <c r="I29" s="1"/>
      <c r="J29" s="45"/>
      <c r="K29" s="44"/>
      <c r="L29" s="36"/>
      <c r="M29" s="1"/>
      <c r="N29" s="20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1.0" customHeight="1">
      <c r="A30" s="20"/>
      <c r="B30" s="1"/>
      <c r="C30" s="1"/>
      <c r="D30" s="1"/>
      <c r="E30" s="1"/>
      <c r="F30" s="1"/>
      <c r="G30" s="1"/>
      <c r="H30" s="1"/>
      <c r="I30" s="1"/>
      <c r="J30" s="45"/>
      <c r="K30" s="44"/>
      <c r="L30" s="36"/>
      <c r="M30" s="1"/>
      <c r="N30" s="20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1.0" customHeight="1">
      <c r="A31" s="20"/>
      <c r="B31" s="1"/>
      <c r="C31" s="1"/>
      <c r="D31" s="1"/>
      <c r="E31" s="1"/>
      <c r="F31" s="1"/>
      <c r="G31" s="1"/>
      <c r="H31" s="1"/>
      <c r="I31" s="1"/>
      <c r="J31" s="45"/>
      <c r="K31" s="44"/>
      <c r="L31" s="36"/>
      <c r="M31" s="1"/>
      <c r="N31" s="20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1.0" customHeight="1">
      <c r="A32" s="20"/>
      <c r="B32" s="1"/>
      <c r="C32" s="1"/>
      <c r="D32" s="1"/>
      <c r="E32" s="1"/>
      <c r="F32" s="1"/>
      <c r="G32" s="1"/>
      <c r="H32" s="1"/>
      <c r="I32" s="1"/>
      <c r="J32" s="45"/>
      <c r="K32" s="44"/>
      <c r="L32" s="36"/>
      <c r="M32" s="1"/>
      <c r="N32" s="20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1.0" customHeight="1">
      <c r="A33" s="20"/>
      <c r="B33" s="1"/>
      <c r="C33" s="1"/>
      <c r="D33" s="1"/>
      <c r="E33" s="1"/>
      <c r="F33" s="1"/>
      <c r="G33" s="1"/>
      <c r="H33" s="1"/>
      <c r="I33" s="1"/>
      <c r="J33" s="45"/>
      <c r="K33" s="44"/>
      <c r="L33" s="36"/>
      <c r="M33" s="1"/>
      <c r="N33" s="20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1.0" customHeight="1">
      <c r="A34" s="20"/>
      <c r="B34" s="1"/>
      <c r="C34" s="1"/>
      <c r="D34" s="1"/>
      <c r="E34" s="1"/>
      <c r="F34" s="1"/>
      <c r="G34" s="1"/>
      <c r="H34" s="1"/>
      <c r="I34" s="1"/>
      <c r="J34" s="45"/>
      <c r="K34" s="44"/>
      <c r="L34" s="36"/>
      <c r="M34" s="1"/>
      <c r="N34" s="20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1.0" customHeight="1">
      <c r="A35" s="20"/>
      <c r="B35" s="1"/>
      <c r="C35" s="1"/>
      <c r="D35" s="1"/>
      <c r="E35" s="1"/>
      <c r="F35" s="1"/>
      <c r="G35" s="1"/>
      <c r="H35" s="1"/>
      <c r="I35" s="1"/>
      <c r="J35" s="45"/>
      <c r="K35" s="44"/>
      <c r="L35" s="36"/>
      <c r="M35" s="1"/>
      <c r="N35" s="20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1.0" customHeight="1">
      <c r="A36" s="20"/>
      <c r="B36" s="1"/>
      <c r="C36" s="1"/>
      <c r="D36" s="1"/>
      <c r="E36" s="1"/>
      <c r="F36" s="1"/>
      <c r="G36" s="1"/>
      <c r="H36" s="1"/>
      <c r="I36" s="1"/>
      <c r="J36" s="45"/>
      <c r="K36" s="44"/>
      <c r="L36" s="36"/>
      <c r="M36" s="1"/>
      <c r="N36" s="20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1.0" customHeight="1">
      <c r="A37" s="20"/>
      <c r="B37" s="1"/>
      <c r="C37" s="1"/>
      <c r="D37" s="1"/>
      <c r="E37" s="1"/>
      <c r="F37" s="1"/>
      <c r="G37" s="1"/>
      <c r="H37" s="1"/>
      <c r="I37" s="1"/>
      <c r="J37" s="45"/>
      <c r="K37" s="44"/>
      <c r="L37" s="36"/>
      <c r="M37" s="1"/>
      <c r="N37" s="20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1.0" customHeight="1">
      <c r="A38" s="20"/>
      <c r="B38" s="1"/>
      <c r="C38" s="1"/>
      <c r="D38" s="1"/>
      <c r="E38" s="1"/>
      <c r="F38" s="1"/>
      <c r="G38" s="1"/>
      <c r="H38" s="1"/>
      <c r="I38" s="1"/>
      <c r="J38" s="45"/>
      <c r="K38" s="44"/>
      <c r="L38" s="36"/>
      <c r="M38" s="1"/>
      <c r="N38" s="20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1.0" customHeight="1">
      <c r="A39" s="20"/>
      <c r="B39" s="1"/>
      <c r="C39" s="1"/>
      <c r="D39" s="1"/>
      <c r="E39" s="1"/>
      <c r="F39" s="1"/>
      <c r="G39" s="1"/>
      <c r="H39" s="1"/>
      <c r="I39" s="1"/>
      <c r="J39" s="45"/>
      <c r="K39" s="44"/>
      <c r="L39" s="36"/>
      <c r="M39" s="1"/>
      <c r="N39" s="20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1.0" customHeight="1">
      <c r="A40" s="20"/>
      <c r="B40" s="1"/>
      <c r="C40" s="1"/>
      <c r="D40" s="1"/>
      <c r="E40" s="1"/>
      <c r="F40" s="1"/>
      <c r="G40" s="1"/>
      <c r="H40" s="1"/>
      <c r="I40" s="1"/>
      <c r="J40" s="45"/>
      <c r="K40" s="44"/>
      <c r="L40" s="36"/>
      <c r="M40" s="1"/>
      <c r="N40" s="20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1.0" customHeight="1">
      <c r="A41" s="20"/>
      <c r="B41" s="1"/>
      <c r="C41" s="1"/>
      <c r="D41" s="1"/>
      <c r="E41" s="1"/>
      <c r="F41" s="1"/>
      <c r="G41" s="1"/>
      <c r="H41" s="1"/>
      <c r="I41" s="1"/>
      <c r="J41" s="45"/>
      <c r="K41" s="44"/>
      <c r="L41" s="36"/>
      <c r="M41" s="1"/>
      <c r="N41" s="20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1.0" customHeight="1">
      <c r="A42" s="20"/>
      <c r="B42" s="1"/>
      <c r="C42" s="1"/>
      <c r="D42" s="1"/>
      <c r="E42" s="1"/>
      <c r="F42" s="1"/>
      <c r="G42" s="1"/>
      <c r="H42" s="1"/>
      <c r="I42" s="1"/>
      <c r="J42" s="45"/>
      <c r="K42" s="44"/>
      <c r="L42" s="36"/>
      <c r="M42" s="1"/>
      <c r="N42" s="2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1.0" customHeight="1">
      <c r="A43" s="20"/>
      <c r="B43" s="1"/>
      <c r="C43" s="1"/>
      <c r="D43" s="1"/>
      <c r="E43" s="1"/>
      <c r="F43" s="1"/>
      <c r="G43" s="1"/>
      <c r="H43" s="1"/>
      <c r="I43" s="1"/>
      <c r="J43" s="45"/>
      <c r="K43" s="44"/>
      <c r="L43" s="36"/>
      <c r="M43" s="1"/>
      <c r="N43" s="20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1.0" customHeight="1">
      <c r="A44" s="20"/>
      <c r="B44" s="1"/>
      <c r="C44" s="1"/>
      <c r="D44" s="1"/>
      <c r="E44" s="1"/>
      <c r="F44" s="1"/>
      <c r="G44" s="1"/>
      <c r="H44" s="1"/>
      <c r="I44" s="1"/>
      <c r="J44" s="45"/>
      <c r="K44" s="44"/>
      <c r="L44" s="36"/>
      <c r="M44" s="1"/>
      <c r="N44" s="20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1.0" customHeight="1">
      <c r="A45" s="20"/>
      <c r="B45" s="1"/>
      <c r="C45" s="1"/>
      <c r="D45" s="1"/>
      <c r="E45" s="1"/>
      <c r="F45" s="1"/>
      <c r="G45" s="1"/>
      <c r="H45" s="1"/>
      <c r="I45" s="1"/>
      <c r="J45" s="45"/>
      <c r="K45" s="44"/>
      <c r="L45" s="36"/>
      <c r="M45" s="1"/>
      <c r="N45" s="20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21.0" customHeight="1">
      <c r="A46" s="20"/>
      <c r="B46" s="1"/>
      <c r="C46" s="1"/>
      <c r="D46" s="1"/>
      <c r="E46" s="1"/>
      <c r="F46" s="1"/>
      <c r="G46" s="1"/>
      <c r="H46" s="1"/>
      <c r="I46" s="1"/>
      <c r="J46" s="45"/>
      <c r="K46" s="44"/>
      <c r="L46" s="36"/>
      <c r="M46" s="1"/>
      <c r="N46" s="20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21.0" customHeight="1">
      <c r="A47" s="20"/>
      <c r="B47" s="1"/>
      <c r="C47" s="1"/>
      <c r="D47" s="1"/>
      <c r="E47" s="1"/>
      <c r="F47" s="1"/>
      <c r="G47" s="1"/>
      <c r="H47" s="1"/>
      <c r="I47" s="1"/>
      <c r="J47" s="45"/>
      <c r="K47" s="44"/>
      <c r="L47" s="36"/>
      <c r="M47" s="1"/>
      <c r="N47" s="20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1.0" customHeight="1">
      <c r="A48" s="20"/>
      <c r="B48" s="1"/>
      <c r="C48" s="1"/>
      <c r="D48" s="1"/>
      <c r="E48" s="1"/>
      <c r="F48" s="1"/>
      <c r="G48" s="1"/>
      <c r="H48" s="1"/>
      <c r="I48" s="1"/>
      <c r="J48" s="45"/>
      <c r="K48" s="44"/>
      <c r="L48" s="36"/>
      <c r="M48" s="1"/>
      <c r="N48" s="20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1.0" customHeight="1">
      <c r="A49" s="20"/>
      <c r="B49" s="1"/>
      <c r="C49" s="1"/>
      <c r="D49" s="1"/>
      <c r="E49" s="1"/>
      <c r="F49" s="1"/>
      <c r="G49" s="1"/>
      <c r="H49" s="1"/>
      <c r="I49" s="1"/>
      <c r="J49" s="45"/>
      <c r="K49" s="44"/>
      <c r="L49" s="36"/>
      <c r="M49" s="1"/>
      <c r="N49" s="20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1.0" customHeight="1">
      <c r="A50" s="20"/>
      <c r="B50" s="1"/>
      <c r="C50" s="1"/>
      <c r="D50" s="1"/>
      <c r="E50" s="1"/>
      <c r="F50" s="1"/>
      <c r="G50" s="1"/>
      <c r="H50" s="1"/>
      <c r="I50" s="1"/>
      <c r="J50" s="45"/>
      <c r="K50" s="44"/>
      <c r="L50" s="36"/>
      <c r="M50" s="1"/>
      <c r="N50" s="20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1.0" customHeight="1">
      <c r="A51" s="20"/>
      <c r="B51" s="1"/>
      <c r="C51" s="1"/>
      <c r="D51" s="1"/>
      <c r="E51" s="1"/>
      <c r="F51" s="1"/>
      <c r="G51" s="1"/>
      <c r="H51" s="1"/>
      <c r="I51" s="1"/>
      <c r="J51" s="45"/>
      <c r="K51" s="44"/>
      <c r="L51" s="36"/>
      <c r="M51" s="1"/>
      <c r="N51" s="20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1.0" customHeight="1">
      <c r="A52" s="20"/>
      <c r="B52" s="1"/>
      <c r="C52" s="1"/>
      <c r="D52" s="1"/>
      <c r="E52" s="1"/>
      <c r="F52" s="1"/>
      <c r="G52" s="1"/>
      <c r="H52" s="1"/>
      <c r="I52" s="1"/>
      <c r="J52" s="45"/>
      <c r="K52" s="44"/>
      <c r="L52" s="36"/>
      <c r="M52" s="1"/>
      <c r="N52" s="20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1.0" customHeight="1">
      <c r="A53" s="20"/>
      <c r="B53" s="1"/>
      <c r="C53" s="1"/>
      <c r="D53" s="1"/>
      <c r="E53" s="1"/>
      <c r="F53" s="1"/>
      <c r="G53" s="1"/>
      <c r="H53" s="1"/>
      <c r="I53" s="1"/>
      <c r="J53" s="45"/>
      <c r="K53" s="44"/>
      <c r="L53" s="36"/>
      <c r="M53" s="1"/>
      <c r="N53" s="20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1.0" customHeight="1">
      <c r="A54" s="20"/>
      <c r="B54" s="1"/>
      <c r="C54" s="1"/>
      <c r="D54" s="1"/>
      <c r="E54" s="1"/>
      <c r="F54" s="1"/>
      <c r="G54" s="1"/>
      <c r="H54" s="1"/>
      <c r="I54" s="1"/>
      <c r="J54" s="45"/>
      <c r="K54" s="44"/>
      <c r="L54" s="36"/>
      <c r="M54" s="1"/>
      <c r="N54" s="20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21.0" customHeight="1">
      <c r="A55" s="4"/>
      <c r="B55" s="1"/>
      <c r="C55" s="1"/>
      <c r="D55" s="1"/>
      <c r="E55" s="1"/>
      <c r="F55" s="1"/>
      <c r="G55" s="1"/>
      <c r="H55" s="1"/>
      <c r="I55" s="1"/>
      <c r="J55" s="45"/>
      <c r="K55" s="44"/>
      <c r="L55" s="36"/>
      <c r="M55" s="1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21.0" customHeight="1">
      <c r="A56" s="4"/>
      <c r="B56" s="1"/>
      <c r="C56" s="1"/>
      <c r="D56" s="1"/>
      <c r="E56" s="1"/>
      <c r="F56" s="1"/>
      <c r="G56" s="1"/>
      <c r="H56" s="1"/>
      <c r="I56" s="1"/>
      <c r="J56" s="45"/>
      <c r="K56" s="44"/>
      <c r="L56" s="36"/>
      <c r="M56" s="1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21.0" customHeight="1">
      <c r="A57" s="4"/>
      <c r="B57" s="1"/>
      <c r="C57" s="1"/>
      <c r="D57" s="1"/>
      <c r="E57" s="1"/>
      <c r="F57" s="1"/>
      <c r="G57" s="1"/>
      <c r="H57" s="1"/>
      <c r="I57" s="1"/>
      <c r="J57" s="45"/>
      <c r="K57" s="44"/>
      <c r="L57" s="36"/>
      <c r="M57" s="1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21.0" customHeight="1">
      <c r="A58" s="4"/>
      <c r="B58" s="1"/>
      <c r="C58" s="1"/>
      <c r="D58" s="1"/>
      <c r="E58" s="1"/>
      <c r="F58" s="1"/>
      <c r="G58" s="1"/>
      <c r="H58" s="1"/>
      <c r="I58" s="1"/>
      <c r="J58" s="45"/>
      <c r="K58" s="44"/>
      <c r="L58" s="36"/>
      <c r="M58" s="1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1.0" customHeight="1">
      <c r="A59" s="4"/>
      <c r="B59" s="1"/>
      <c r="C59" s="1"/>
      <c r="D59" s="1"/>
      <c r="E59" s="1"/>
      <c r="F59" s="1"/>
      <c r="G59" s="1"/>
      <c r="H59" s="1"/>
      <c r="I59" s="1"/>
      <c r="J59" s="45"/>
      <c r="K59" s="44"/>
      <c r="L59" s="36"/>
      <c r="M59" s="1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21.0" customHeight="1">
      <c r="A60" s="4"/>
      <c r="B60" s="1"/>
      <c r="C60" s="1"/>
      <c r="D60" s="1"/>
      <c r="E60" s="1"/>
      <c r="F60" s="1"/>
      <c r="G60" s="1"/>
      <c r="H60" s="1"/>
      <c r="I60" s="1"/>
      <c r="J60" s="45"/>
      <c r="K60" s="44"/>
      <c r="L60" s="36"/>
      <c r="M60" s="1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1.0" customHeight="1">
      <c r="A61" s="4"/>
      <c r="B61" s="1"/>
      <c r="C61" s="1"/>
      <c r="D61" s="1"/>
      <c r="E61" s="1"/>
      <c r="F61" s="1"/>
      <c r="G61" s="1"/>
      <c r="H61" s="1"/>
      <c r="I61" s="1"/>
      <c r="J61" s="45"/>
      <c r="K61" s="44"/>
      <c r="L61" s="36"/>
      <c r="M61" s="1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1.0" customHeight="1">
      <c r="A62" s="4"/>
      <c r="B62" s="1"/>
      <c r="C62" s="1"/>
      <c r="D62" s="1"/>
      <c r="E62" s="1"/>
      <c r="F62" s="1"/>
      <c r="G62" s="1"/>
      <c r="H62" s="1"/>
      <c r="I62" s="1"/>
      <c r="J62" s="45"/>
      <c r="K62" s="44"/>
      <c r="L62" s="36"/>
      <c r="M62" s="1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1.0" customHeight="1">
      <c r="A63" s="4"/>
      <c r="B63" s="1"/>
      <c r="C63" s="1"/>
      <c r="D63" s="1"/>
      <c r="E63" s="1"/>
      <c r="F63" s="1"/>
      <c r="G63" s="1"/>
      <c r="H63" s="1"/>
      <c r="I63" s="1"/>
      <c r="J63" s="45"/>
      <c r="K63" s="44"/>
      <c r="L63" s="36"/>
      <c r="M63" s="1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21.0" customHeight="1">
      <c r="A64" s="4"/>
      <c r="B64" s="1"/>
      <c r="C64" s="1"/>
      <c r="D64" s="1"/>
      <c r="E64" s="1"/>
      <c r="F64" s="1"/>
      <c r="G64" s="1"/>
      <c r="H64" s="1"/>
      <c r="I64" s="1"/>
      <c r="J64" s="45"/>
      <c r="K64" s="44"/>
      <c r="L64" s="36"/>
      <c r="M64" s="1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21.0" customHeight="1">
      <c r="A65" s="4"/>
      <c r="B65" s="1"/>
      <c r="C65" s="1"/>
      <c r="D65" s="1"/>
      <c r="E65" s="1"/>
      <c r="F65" s="1"/>
      <c r="G65" s="1"/>
      <c r="H65" s="1"/>
      <c r="I65" s="1"/>
      <c r="J65" s="45"/>
      <c r="K65" s="44"/>
      <c r="L65" s="36"/>
      <c r="M65" s="1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1.0" customHeight="1">
      <c r="A66" s="4"/>
      <c r="B66" s="1"/>
      <c r="C66" s="1"/>
      <c r="D66" s="1"/>
      <c r="E66" s="1"/>
      <c r="F66" s="1"/>
      <c r="G66" s="1"/>
      <c r="H66" s="1"/>
      <c r="I66" s="1"/>
      <c r="J66" s="45"/>
      <c r="K66" s="44"/>
      <c r="L66" s="36"/>
      <c r="M66" s="1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21.0" customHeight="1">
      <c r="A67" s="4"/>
      <c r="B67" s="1"/>
      <c r="C67" s="1"/>
      <c r="D67" s="1"/>
      <c r="E67" s="1"/>
      <c r="F67" s="1"/>
      <c r="G67" s="1"/>
      <c r="H67" s="1"/>
      <c r="I67" s="1"/>
      <c r="J67" s="45"/>
      <c r="K67" s="44"/>
      <c r="L67" s="36"/>
      <c r="M67" s="1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21.0" customHeight="1">
      <c r="A68" s="4"/>
      <c r="B68" s="1"/>
      <c r="C68" s="1"/>
      <c r="D68" s="1"/>
      <c r="E68" s="1"/>
      <c r="F68" s="1"/>
      <c r="G68" s="1"/>
      <c r="H68" s="1"/>
      <c r="I68" s="1"/>
      <c r="J68" s="45"/>
      <c r="K68" s="44"/>
      <c r="L68" s="36"/>
      <c r="M68" s="1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21.0" customHeight="1">
      <c r="A69" s="4"/>
      <c r="B69" s="1"/>
      <c r="C69" s="1"/>
      <c r="D69" s="1"/>
      <c r="E69" s="1"/>
      <c r="F69" s="1"/>
      <c r="G69" s="1"/>
      <c r="H69" s="1"/>
      <c r="I69" s="1"/>
      <c r="J69" s="45"/>
      <c r="K69" s="44"/>
      <c r="L69" s="36"/>
      <c r="M69" s="1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21.0" customHeight="1">
      <c r="A70" s="4"/>
      <c r="B70" s="1"/>
      <c r="C70" s="1"/>
      <c r="D70" s="1"/>
      <c r="E70" s="1"/>
      <c r="F70" s="1"/>
      <c r="G70" s="1"/>
      <c r="H70" s="1"/>
      <c r="I70" s="1"/>
      <c r="J70" s="45"/>
      <c r="K70" s="44"/>
      <c r="L70" s="36"/>
      <c r="M70" s="1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21.0" customHeight="1">
      <c r="A71" s="4"/>
      <c r="B71" s="1"/>
      <c r="C71" s="1"/>
      <c r="D71" s="1"/>
      <c r="E71" s="1"/>
      <c r="F71" s="1"/>
      <c r="G71" s="1"/>
      <c r="H71" s="1"/>
      <c r="I71" s="1"/>
      <c r="J71" s="45"/>
      <c r="K71" s="44"/>
      <c r="L71" s="36"/>
      <c r="M71" s="1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21.0" customHeight="1">
      <c r="A72" s="4"/>
      <c r="B72" s="1"/>
      <c r="C72" s="1"/>
      <c r="D72" s="1"/>
      <c r="E72" s="1"/>
      <c r="F72" s="1"/>
      <c r="G72" s="1"/>
      <c r="H72" s="1"/>
      <c r="I72" s="1"/>
      <c r="J72" s="45"/>
      <c r="K72" s="44"/>
      <c r="L72" s="36"/>
      <c r="M72" s="1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21.0" customHeight="1">
      <c r="A73" s="4"/>
      <c r="B73" s="1"/>
      <c r="C73" s="1"/>
      <c r="D73" s="1"/>
      <c r="E73" s="1"/>
      <c r="F73" s="1"/>
      <c r="G73" s="1"/>
      <c r="H73" s="1"/>
      <c r="I73" s="1"/>
      <c r="J73" s="45"/>
      <c r="K73" s="44"/>
      <c r="L73" s="36"/>
      <c r="M73" s="1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21.0" customHeight="1">
      <c r="A74" s="4"/>
      <c r="B74" s="1"/>
      <c r="C74" s="1"/>
      <c r="D74" s="1"/>
      <c r="E74" s="1"/>
      <c r="F74" s="1"/>
      <c r="G74" s="1"/>
      <c r="H74" s="1"/>
      <c r="I74" s="1"/>
      <c r="J74" s="45"/>
      <c r="K74" s="44"/>
      <c r="L74" s="36"/>
      <c r="M74" s="1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21.0" customHeight="1">
      <c r="A75" s="4"/>
      <c r="B75" s="1"/>
      <c r="C75" s="1"/>
      <c r="D75" s="1"/>
      <c r="E75" s="1"/>
      <c r="F75" s="1"/>
      <c r="G75" s="1"/>
      <c r="H75" s="1"/>
      <c r="I75" s="1"/>
      <c r="J75" s="45"/>
      <c r="K75" s="44"/>
      <c r="L75" s="36"/>
      <c r="M75" s="1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21.0" customHeight="1">
      <c r="A76" s="4"/>
      <c r="B76" s="1"/>
      <c r="C76" s="1"/>
      <c r="D76" s="1"/>
      <c r="E76" s="1"/>
      <c r="F76" s="1"/>
      <c r="G76" s="1"/>
      <c r="H76" s="1"/>
      <c r="I76" s="1"/>
      <c r="J76" s="45"/>
      <c r="K76" s="44"/>
      <c r="L76" s="36"/>
      <c r="M76" s="1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21.0" customHeight="1">
      <c r="A77" s="4"/>
      <c r="B77" s="1"/>
      <c r="C77" s="1"/>
      <c r="D77" s="1"/>
      <c r="E77" s="1"/>
      <c r="F77" s="1"/>
      <c r="G77" s="1"/>
      <c r="H77" s="1"/>
      <c r="I77" s="1"/>
      <c r="J77" s="45"/>
      <c r="K77" s="44"/>
      <c r="L77" s="36"/>
      <c r="M77" s="1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21.0" customHeight="1">
      <c r="A78" s="4"/>
      <c r="B78" s="1"/>
      <c r="C78" s="1"/>
      <c r="D78" s="1"/>
      <c r="E78" s="1"/>
      <c r="F78" s="1"/>
      <c r="G78" s="1"/>
      <c r="H78" s="1"/>
      <c r="I78" s="1"/>
      <c r="J78" s="45"/>
      <c r="K78" s="44"/>
      <c r="L78" s="36"/>
      <c r="M78" s="1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21.0" customHeight="1">
      <c r="A79" s="4"/>
      <c r="B79" s="1"/>
      <c r="C79" s="1"/>
      <c r="D79" s="1"/>
      <c r="E79" s="1"/>
      <c r="F79" s="1"/>
      <c r="G79" s="1"/>
      <c r="H79" s="1"/>
      <c r="I79" s="1"/>
      <c r="J79" s="45"/>
      <c r="K79" s="44"/>
      <c r="L79" s="36"/>
      <c r="M79" s="1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21.0" customHeight="1">
      <c r="A80" s="4"/>
      <c r="B80" s="1"/>
      <c r="C80" s="1"/>
      <c r="D80" s="1"/>
      <c r="E80" s="1"/>
      <c r="F80" s="1"/>
      <c r="G80" s="1"/>
      <c r="H80" s="1"/>
      <c r="I80" s="1"/>
      <c r="J80" s="45"/>
      <c r="K80" s="44"/>
      <c r="L80" s="36"/>
      <c r="M80" s="1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21.0" customHeight="1">
      <c r="A81" s="4"/>
      <c r="B81" s="1"/>
      <c r="C81" s="1"/>
      <c r="D81" s="1"/>
      <c r="E81" s="1"/>
      <c r="F81" s="1"/>
      <c r="G81" s="1"/>
      <c r="H81" s="1"/>
      <c r="I81" s="1"/>
      <c r="J81" s="45"/>
      <c r="K81" s="44"/>
      <c r="L81" s="36"/>
      <c r="M81" s="1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21.0" customHeight="1">
      <c r="A82" s="4"/>
      <c r="B82" s="1"/>
      <c r="C82" s="1"/>
      <c r="D82" s="1"/>
      <c r="E82" s="1"/>
      <c r="F82" s="1"/>
      <c r="G82" s="1"/>
      <c r="H82" s="1"/>
      <c r="I82" s="1"/>
      <c r="J82" s="45"/>
      <c r="K82" s="44"/>
      <c r="L82" s="36"/>
      <c r="M82" s="1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21.0" customHeight="1">
      <c r="A83" s="4"/>
      <c r="B83" s="1"/>
      <c r="C83" s="1"/>
      <c r="D83" s="1"/>
      <c r="E83" s="1"/>
      <c r="F83" s="1"/>
      <c r="G83" s="1"/>
      <c r="H83" s="1"/>
      <c r="I83" s="1"/>
      <c r="J83" s="45"/>
      <c r="K83" s="44"/>
      <c r="L83" s="36"/>
      <c r="M83" s="1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21.0" customHeight="1">
      <c r="A84" s="4"/>
      <c r="B84" s="1"/>
      <c r="C84" s="1"/>
      <c r="D84" s="1"/>
      <c r="E84" s="1"/>
      <c r="F84" s="1"/>
      <c r="G84" s="1"/>
      <c r="H84" s="1"/>
      <c r="I84" s="1"/>
      <c r="J84" s="45"/>
      <c r="K84" s="44"/>
      <c r="L84" s="36"/>
      <c r="M84" s="1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21.0" customHeight="1">
      <c r="A85" s="4"/>
      <c r="B85" s="1"/>
      <c r="C85" s="1"/>
      <c r="D85" s="1"/>
      <c r="E85" s="1"/>
      <c r="F85" s="1"/>
      <c r="G85" s="1"/>
      <c r="H85" s="1"/>
      <c r="I85" s="1"/>
      <c r="J85" s="45"/>
      <c r="K85" s="44"/>
      <c r="L85" s="36"/>
      <c r="M85" s="1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21.0" customHeight="1">
      <c r="A86" s="4"/>
      <c r="B86" s="1"/>
      <c r="C86" s="1"/>
      <c r="D86" s="1"/>
      <c r="E86" s="1"/>
      <c r="F86" s="1"/>
      <c r="G86" s="1"/>
      <c r="H86" s="1"/>
      <c r="I86" s="1"/>
      <c r="J86" s="45"/>
      <c r="K86" s="44"/>
      <c r="L86" s="36"/>
      <c r="M86" s="1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21.0" customHeight="1">
      <c r="A87" s="4"/>
      <c r="B87" s="1"/>
      <c r="C87" s="1"/>
      <c r="D87" s="1"/>
      <c r="E87" s="1"/>
      <c r="F87" s="1"/>
      <c r="G87" s="1"/>
      <c r="H87" s="1"/>
      <c r="I87" s="1"/>
      <c r="J87" s="45"/>
      <c r="K87" s="44"/>
      <c r="L87" s="36"/>
      <c r="M87" s="1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21.0" customHeight="1">
      <c r="A88" s="4"/>
      <c r="B88" s="1"/>
      <c r="C88" s="1"/>
      <c r="D88" s="1"/>
      <c r="E88" s="1"/>
      <c r="F88" s="1"/>
      <c r="G88" s="1"/>
      <c r="H88" s="1"/>
      <c r="I88" s="1"/>
      <c r="J88" s="45"/>
      <c r="K88" s="44"/>
      <c r="L88" s="36"/>
      <c r="M88" s="1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21.0" customHeight="1">
      <c r="A89" s="4"/>
      <c r="B89" s="1"/>
      <c r="C89" s="1"/>
      <c r="D89" s="1"/>
      <c r="E89" s="1"/>
      <c r="F89" s="1"/>
      <c r="G89" s="1"/>
      <c r="H89" s="1"/>
      <c r="I89" s="1"/>
      <c r="J89" s="45"/>
      <c r="K89" s="44"/>
      <c r="L89" s="36"/>
      <c r="M89" s="1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21.0" customHeight="1">
      <c r="A90" s="4"/>
      <c r="B90" s="1"/>
      <c r="C90" s="1"/>
      <c r="D90" s="1"/>
      <c r="E90" s="1"/>
      <c r="F90" s="1"/>
      <c r="G90" s="1"/>
      <c r="H90" s="1"/>
      <c r="I90" s="1"/>
      <c r="J90" s="45"/>
      <c r="K90" s="44"/>
      <c r="L90" s="36"/>
      <c r="M90" s="1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21.0" customHeight="1">
      <c r="A91" s="4"/>
      <c r="B91" s="1"/>
      <c r="C91" s="1"/>
      <c r="D91" s="1"/>
      <c r="E91" s="1"/>
      <c r="F91" s="1"/>
      <c r="G91" s="1"/>
      <c r="H91" s="1"/>
      <c r="I91" s="1"/>
      <c r="J91" s="45"/>
      <c r="K91" s="44"/>
      <c r="L91" s="36"/>
      <c r="M91" s="1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21.0" customHeight="1">
      <c r="A92" s="4"/>
      <c r="B92" s="1"/>
      <c r="C92" s="1"/>
      <c r="D92" s="1"/>
      <c r="E92" s="1"/>
      <c r="F92" s="1"/>
      <c r="G92" s="1"/>
      <c r="H92" s="1"/>
      <c r="I92" s="1"/>
      <c r="J92" s="45"/>
      <c r="K92" s="44"/>
      <c r="L92" s="36"/>
      <c r="M92" s="1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21.0" customHeight="1">
      <c r="A93" s="4"/>
      <c r="B93" s="1"/>
      <c r="C93" s="1"/>
      <c r="D93" s="1"/>
      <c r="E93" s="1"/>
      <c r="F93" s="1"/>
      <c r="G93" s="1"/>
      <c r="H93" s="1"/>
      <c r="I93" s="1"/>
      <c r="J93" s="45"/>
      <c r="K93" s="44"/>
      <c r="L93" s="36"/>
      <c r="M93" s="1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21.0" customHeight="1">
      <c r="A94" s="4"/>
      <c r="B94" s="1"/>
      <c r="C94" s="1"/>
      <c r="D94" s="1"/>
      <c r="E94" s="1"/>
      <c r="F94" s="1"/>
      <c r="G94" s="1"/>
      <c r="H94" s="1"/>
      <c r="I94" s="1"/>
      <c r="J94" s="45"/>
      <c r="K94" s="44"/>
      <c r="L94" s="36"/>
      <c r="M94" s="1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21.0" customHeight="1">
      <c r="A95" s="4"/>
      <c r="B95" s="1"/>
      <c r="C95" s="1"/>
      <c r="D95" s="1"/>
      <c r="E95" s="1"/>
      <c r="F95" s="1"/>
      <c r="G95" s="1"/>
      <c r="H95" s="1"/>
      <c r="I95" s="1"/>
      <c r="J95" s="45"/>
      <c r="K95" s="44"/>
      <c r="L95" s="36"/>
      <c r="M95" s="1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21.0" customHeight="1">
      <c r="A96" s="4"/>
      <c r="B96" s="1"/>
      <c r="C96" s="1"/>
      <c r="D96" s="1"/>
      <c r="E96" s="1"/>
      <c r="F96" s="1"/>
      <c r="G96" s="1"/>
      <c r="H96" s="1"/>
      <c r="I96" s="1"/>
      <c r="J96" s="45"/>
      <c r="K96" s="44"/>
      <c r="L96" s="36"/>
      <c r="M96" s="1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21.0" customHeight="1">
      <c r="A97" s="4"/>
      <c r="B97" s="1"/>
      <c r="C97" s="1"/>
      <c r="D97" s="1"/>
      <c r="E97" s="1"/>
      <c r="F97" s="1"/>
      <c r="G97" s="1"/>
      <c r="H97" s="1"/>
      <c r="I97" s="1"/>
      <c r="J97" s="45"/>
      <c r="K97" s="44"/>
      <c r="L97" s="36"/>
      <c r="M97" s="1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21.0" customHeight="1">
      <c r="A98" s="4"/>
      <c r="B98" s="1"/>
      <c r="C98" s="1"/>
      <c r="D98" s="1"/>
      <c r="E98" s="1"/>
      <c r="F98" s="1"/>
      <c r="G98" s="1"/>
      <c r="H98" s="1"/>
      <c r="I98" s="1"/>
      <c r="J98" s="45"/>
      <c r="K98" s="44"/>
      <c r="L98" s="36"/>
      <c r="M98" s="1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21.0" customHeight="1">
      <c r="A99" s="4"/>
      <c r="B99" s="1"/>
      <c r="C99" s="1"/>
      <c r="D99" s="1"/>
      <c r="E99" s="1"/>
      <c r="F99" s="1"/>
      <c r="G99" s="1"/>
      <c r="H99" s="1"/>
      <c r="I99" s="1"/>
      <c r="J99" s="45"/>
      <c r="K99" s="44"/>
      <c r="L99" s="36"/>
      <c r="M99" s="1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21.0" customHeight="1">
      <c r="A100" s="4"/>
      <c r="B100" s="1"/>
      <c r="C100" s="1"/>
      <c r="D100" s="1"/>
      <c r="E100" s="1"/>
      <c r="F100" s="1"/>
      <c r="G100" s="1"/>
      <c r="H100" s="1"/>
      <c r="I100" s="1"/>
      <c r="J100" s="45"/>
      <c r="K100" s="44"/>
      <c r="L100" s="36"/>
      <c r="M100" s="1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21.0" customHeight="1">
      <c r="A101" s="4"/>
      <c r="B101" s="1"/>
      <c r="C101" s="1"/>
      <c r="D101" s="1"/>
      <c r="E101" s="1"/>
      <c r="F101" s="1"/>
      <c r="G101" s="1"/>
      <c r="H101" s="1"/>
      <c r="I101" s="1"/>
      <c r="J101" s="45"/>
      <c r="K101" s="44"/>
      <c r="L101" s="36"/>
      <c r="M101" s="1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21.0" customHeight="1">
      <c r="A102" s="4"/>
      <c r="B102" s="1"/>
      <c r="C102" s="1"/>
      <c r="D102" s="1"/>
      <c r="E102" s="1"/>
      <c r="F102" s="1"/>
      <c r="G102" s="1"/>
      <c r="H102" s="1"/>
      <c r="I102" s="1"/>
      <c r="J102" s="45"/>
      <c r="K102" s="44"/>
      <c r="L102" s="36"/>
      <c r="M102" s="1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21.0" customHeight="1">
      <c r="A103" s="4"/>
      <c r="B103" s="1"/>
      <c r="C103" s="1"/>
      <c r="D103" s="1"/>
      <c r="E103" s="1"/>
      <c r="F103" s="1"/>
      <c r="G103" s="1"/>
      <c r="H103" s="1"/>
      <c r="I103" s="1"/>
      <c r="J103" s="45"/>
      <c r="K103" s="44"/>
      <c r="L103" s="36"/>
      <c r="M103" s="1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21.0" customHeight="1">
      <c r="A104" s="4"/>
      <c r="B104" s="1"/>
      <c r="C104" s="1"/>
      <c r="D104" s="1"/>
      <c r="E104" s="1"/>
      <c r="F104" s="1"/>
      <c r="G104" s="1"/>
      <c r="H104" s="1"/>
      <c r="I104" s="1"/>
      <c r="J104" s="45"/>
      <c r="K104" s="44"/>
      <c r="L104" s="36"/>
      <c r="M104" s="1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21.0" customHeight="1">
      <c r="A105" s="4"/>
      <c r="B105" s="1"/>
      <c r="C105" s="1"/>
      <c r="D105" s="1"/>
      <c r="E105" s="1"/>
      <c r="F105" s="1"/>
      <c r="G105" s="1"/>
      <c r="H105" s="1"/>
      <c r="I105" s="1"/>
      <c r="J105" s="45"/>
      <c r="K105" s="44"/>
      <c r="L105" s="36"/>
      <c r="M105" s="1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21.0" customHeight="1">
      <c r="A106" s="4"/>
      <c r="B106" s="1"/>
      <c r="C106" s="1"/>
      <c r="D106" s="1"/>
      <c r="E106" s="1"/>
      <c r="F106" s="1"/>
      <c r="G106" s="1"/>
      <c r="H106" s="1"/>
      <c r="I106" s="1"/>
      <c r="J106" s="45"/>
      <c r="K106" s="44"/>
      <c r="L106" s="36"/>
      <c r="M106" s="1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21.0" customHeight="1">
      <c r="A107" s="4"/>
      <c r="B107" s="1"/>
      <c r="C107" s="1"/>
      <c r="D107" s="1"/>
      <c r="E107" s="1"/>
      <c r="F107" s="1"/>
      <c r="G107" s="1"/>
      <c r="H107" s="1"/>
      <c r="I107" s="1"/>
      <c r="J107" s="45"/>
      <c r="K107" s="44"/>
      <c r="L107" s="36"/>
      <c r="M107" s="1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21.0" customHeight="1">
      <c r="A108" s="4"/>
      <c r="B108" s="1"/>
      <c r="C108" s="1"/>
      <c r="D108" s="1"/>
      <c r="E108" s="1"/>
      <c r="F108" s="1"/>
      <c r="G108" s="1"/>
      <c r="H108" s="1"/>
      <c r="I108" s="1"/>
      <c r="J108" s="45"/>
      <c r="K108" s="44"/>
      <c r="L108" s="36"/>
      <c r="M108" s="1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21.0" customHeight="1">
      <c r="A109" s="4"/>
      <c r="B109" s="1"/>
      <c r="C109" s="1"/>
      <c r="D109" s="1"/>
      <c r="E109" s="1"/>
      <c r="F109" s="1"/>
      <c r="G109" s="1"/>
      <c r="H109" s="1"/>
      <c r="I109" s="1"/>
      <c r="J109" s="45"/>
      <c r="K109" s="44"/>
      <c r="L109" s="36"/>
      <c r="M109" s="1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21.0" customHeight="1">
      <c r="A110" s="4"/>
      <c r="B110" s="1"/>
      <c r="C110" s="1"/>
      <c r="D110" s="1"/>
      <c r="E110" s="1"/>
      <c r="F110" s="1"/>
      <c r="G110" s="1"/>
      <c r="H110" s="1"/>
      <c r="I110" s="1"/>
      <c r="J110" s="45"/>
      <c r="K110" s="44"/>
      <c r="L110" s="36"/>
      <c r="M110" s="1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21.0" customHeight="1">
      <c r="A111" s="4"/>
      <c r="B111" s="1"/>
      <c r="C111" s="1"/>
      <c r="D111" s="1"/>
      <c r="E111" s="1"/>
      <c r="F111" s="1"/>
      <c r="G111" s="1"/>
      <c r="H111" s="1"/>
      <c r="I111" s="1"/>
      <c r="J111" s="45"/>
      <c r="K111" s="44"/>
      <c r="L111" s="36"/>
      <c r="M111" s="1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21.0" customHeight="1">
      <c r="A112" s="4"/>
      <c r="B112" s="1"/>
      <c r="C112" s="1"/>
      <c r="D112" s="1"/>
      <c r="E112" s="1"/>
      <c r="F112" s="1"/>
      <c r="G112" s="1"/>
      <c r="H112" s="1"/>
      <c r="I112" s="1"/>
      <c r="J112" s="45"/>
      <c r="K112" s="44"/>
      <c r="L112" s="36"/>
      <c r="M112" s="1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21.0" customHeight="1">
      <c r="A113" s="4"/>
      <c r="B113" s="1"/>
      <c r="C113" s="1"/>
      <c r="D113" s="1"/>
      <c r="E113" s="1"/>
      <c r="F113" s="1"/>
      <c r="G113" s="1"/>
      <c r="H113" s="1"/>
      <c r="I113" s="1"/>
      <c r="J113" s="45"/>
      <c r="K113" s="44"/>
      <c r="L113" s="36"/>
      <c r="M113" s="1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21.0" customHeight="1">
      <c r="A114" s="4"/>
      <c r="B114" s="1"/>
      <c r="C114" s="1"/>
      <c r="D114" s="1"/>
      <c r="E114" s="1"/>
      <c r="F114" s="1"/>
      <c r="G114" s="1"/>
      <c r="H114" s="1"/>
      <c r="I114" s="1"/>
      <c r="J114" s="45"/>
      <c r="K114" s="44"/>
      <c r="L114" s="36"/>
      <c r="M114" s="1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21.0" customHeight="1">
      <c r="A115" s="4"/>
      <c r="B115" s="1"/>
      <c r="C115" s="1"/>
      <c r="D115" s="1"/>
      <c r="E115" s="1"/>
      <c r="F115" s="1"/>
      <c r="G115" s="1"/>
      <c r="H115" s="1"/>
      <c r="I115" s="1"/>
      <c r="J115" s="45"/>
      <c r="K115" s="44"/>
      <c r="L115" s="36"/>
      <c r="M115" s="1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21.0" customHeight="1">
      <c r="A116" s="4"/>
      <c r="B116" s="1"/>
      <c r="C116" s="1"/>
      <c r="D116" s="1"/>
      <c r="E116" s="1"/>
      <c r="F116" s="1"/>
      <c r="G116" s="1"/>
      <c r="H116" s="1"/>
      <c r="I116" s="1"/>
      <c r="J116" s="45"/>
      <c r="K116" s="44"/>
      <c r="L116" s="36"/>
      <c r="M116" s="1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21.0" customHeight="1">
      <c r="A117" s="4"/>
      <c r="B117" s="1"/>
      <c r="C117" s="1"/>
      <c r="D117" s="1"/>
      <c r="E117" s="1"/>
      <c r="F117" s="1"/>
      <c r="G117" s="1"/>
      <c r="H117" s="1"/>
      <c r="I117" s="1"/>
      <c r="J117" s="45"/>
      <c r="K117" s="44"/>
      <c r="L117" s="36"/>
      <c r="M117" s="1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21.0" customHeight="1">
      <c r="A118" s="4"/>
      <c r="B118" s="1"/>
      <c r="C118" s="1"/>
      <c r="D118" s="1"/>
      <c r="E118" s="1"/>
      <c r="F118" s="1"/>
      <c r="G118" s="1"/>
      <c r="H118" s="1"/>
      <c r="I118" s="1"/>
      <c r="J118" s="45"/>
      <c r="K118" s="44"/>
      <c r="L118" s="36"/>
      <c r="M118" s="1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21.0" customHeight="1">
      <c r="A119" s="4"/>
      <c r="B119" s="1"/>
      <c r="C119" s="1"/>
      <c r="D119" s="1"/>
      <c r="E119" s="1"/>
      <c r="F119" s="1"/>
      <c r="G119" s="1"/>
      <c r="H119" s="1"/>
      <c r="I119" s="1"/>
      <c r="J119" s="45"/>
      <c r="K119" s="44"/>
      <c r="L119" s="36"/>
      <c r="M119" s="1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21.0" customHeight="1">
      <c r="A120" s="4"/>
      <c r="B120" s="1"/>
      <c r="C120" s="1"/>
      <c r="D120" s="1"/>
      <c r="E120" s="1"/>
      <c r="F120" s="1"/>
      <c r="G120" s="1"/>
      <c r="H120" s="1"/>
      <c r="I120" s="1"/>
      <c r="J120" s="45"/>
      <c r="K120" s="44"/>
      <c r="L120" s="36"/>
      <c r="M120" s="1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21.0" customHeight="1">
      <c r="A121" s="4"/>
      <c r="B121" s="1"/>
      <c r="C121" s="1"/>
      <c r="D121" s="1"/>
      <c r="E121" s="1"/>
      <c r="F121" s="1"/>
      <c r="G121" s="1"/>
      <c r="H121" s="1"/>
      <c r="I121" s="1"/>
      <c r="J121" s="45"/>
      <c r="K121" s="44"/>
      <c r="L121" s="36"/>
      <c r="M121" s="1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21.0" customHeight="1">
      <c r="A122" s="4"/>
      <c r="B122" s="1"/>
      <c r="C122" s="1"/>
      <c r="D122" s="1"/>
      <c r="E122" s="1"/>
      <c r="F122" s="1"/>
      <c r="G122" s="1"/>
      <c r="H122" s="1"/>
      <c r="I122" s="1"/>
      <c r="J122" s="45"/>
      <c r="K122" s="44"/>
      <c r="L122" s="36"/>
      <c r="M122" s="1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21.0" customHeight="1">
      <c r="A123" s="4"/>
      <c r="B123" s="1"/>
      <c r="C123" s="1"/>
      <c r="D123" s="1"/>
      <c r="E123" s="1"/>
      <c r="F123" s="1"/>
      <c r="G123" s="1"/>
      <c r="H123" s="1"/>
      <c r="I123" s="1"/>
      <c r="J123" s="45"/>
      <c r="K123" s="44"/>
      <c r="L123" s="36"/>
      <c r="M123" s="1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21.0" customHeight="1">
      <c r="A124" s="4"/>
      <c r="B124" s="1"/>
      <c r="C124" s="1"/>
      <c r="D124" s="1"/>
      <c r="E124" s="1"/>
      <c r="F124" s="1"/>
      <c r="G124" s="1"/>
      <c r="H124" s="1"/>
      <c r="I124" s="1"/>
      <c r="J124" s="45"/>
      <c r="K124" s="44"/>
      <c r="L124" s="36"/>
      <c r="M124" s="1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21.0" customHeight="1">
      <c r="A125" s="4"/>
      <c r="B125" s="1"/>
      <c r="C125" s="1"/>
      <c r="D125" s="1"/>
      <c r="E125" s="1"/>
      <c r="F125" s="1"/>
      <c r="G125" s="1"/>
      <c r="H125" s="1"/>
      <c r="I125" s="1"/>
      <c r="J125" s="45"/>
      <c r="K125" s="44"/>
      <c r="L125" s="36"/>
      <c r="M125" s="1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21.0" customHeight="1">
      <c r="A126" s="4"/>
      <c r="B126" s="1"/>
      <c r="C126" s="1"/>
      <c r="D126" s="1"/>
      <c r="E126" s="1"/>
      <c r="F126" s="1"/>
      <c r="G126" s="1"/>
      <c r="H126" s="1"/>
      <c r="I126" s="1"/>
      <c r="J126" s="45"/>
      <c r="K126" s="44"/>
      <c r="L126" s="36"/>
      <c r="M126" s="1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21.0" customHeight="1">
      <c r="A127" s="4"/>
      <c r="B127" s="1"/>
      <c r="C127" s="1"/>
      <c r="D127" s="1"/>
      <c r="E127" s="1"/>
      <c r="F127" s="1"/>
      <c r="G127" s="1"/>
      <c r="H127" s="1"/>
      <c r="I127" s="1"/>
      <c r="J127" s="45"/>
      <c r="K127" s="44"/>
      <c r="L127" s="36"/>
      <c r="M127" s="1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21.0" customHeight="1">
      <c r="A128" s="4"/>
      <c r="B128" s="1"/>
      <c r="C128" s="1"/>
      <c r="D128" s="1"/>
      <c r="E128" s="1"/>
      <c r="F128" s="1"/>
      <c r="G128" s="1"/>
      <c r="H128" s="1"/>
      <c r="I128" s="1"/>
      <c r="J128" s="45"/>
      <c r="K128" s="44"/>
      <c r="L128" s="36"/>
      <c r="M128" s="1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21.0" customHeight="1">
      <c r="A129" s="4"/>
      <c r="B129" s="1"/>
      <c r="C129" s="1"/>
      <c r="D129" s="1"/>
      <c r="E129" s="1"/>
      <c r="F129" s="1"/>
      <c r="G129" s="1"/>
      <c r="H129" s="1"/>
      <c r="I129" s="1"/>
      <c r="J129" s="45"/>
      <c r="K129" s="44"/>
      <c r="L129" s="36"/>
      <c r="M129" s="1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21.0" customHeight="1">
      <c r="A130" s="4"/>
      <c r="B130" s="1"/>
      <c r="C130" s="1"/>
      <c r="D130" s="1"/>
      <c r="E130" s="1"/>
      <c r="F130" s="1"/>
      <c r="G130" s="1"/>
      <c r="H130" s="1"/>
      <c r="I130" s="1"/>
      <c r="J130" s="45"/>
      <c r="K130" s="44"/>
      <c r="L130" s="36"/>
      <c r="M130" s="1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21.0" customHeight="1">
      <c r="A131" s="4"/>
      <c r="B131" s="1"/>
      <c r="C131" s="1"/>
      <c r="D131" s="1"/>
      <c r="E131" s="1"/>
      <c r="F131" s="1"/>
      <c r="G131" s="1"/>
      <c r="H131" s="1"/>
      <c r="I131" s="1"/>
      <c r="J131" s="45"/>
      <c r="K131" s="44"/>
      <c r="L131" s="36"/>
      <c r="M131" s="1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21.0" customHeight="1">
      <c r="A132" s="4"/>
      <c r="B132" s="1"/>
      <c r="C132" s="1"/>
      <c r="D132" s="1"/>
      <c r="E132" s="1"/>
      <c r="F132" s="1"/>
      <c r="G132" s="1"/>
      <c r="H132" s="1"/>
      <c r="I132" s="1"/>
      <c r="J132" s="45"/>
      <c r="K132" s="44"/>
      <c r="L132" s="36"/>
      <c r="M132" s="1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21.0" customHeight="1">
      <c r="A133" s="4"/>
      <c r="B133" s="1"/>
      <c r="C133" s="1"/>
      <c r="D133" s="1"/>
      <c r="E133" s="1"/>
      <c r="F133" s="1"/>
      <c r="G133" s="1"/>
      <c r="H133" s="1"/>
      <c r="I133" s="1"/>
      <c r="J133" s="45"/>
      <c r="K133" s="44"/>
      <c r="L133" s="36"/>
      <c r="M133" s="1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21.0" customHeight="1">
      <c r="A134" s="4"/>
      <c r="B134" s="1"/>
      <c r="C134" s="1"/>
      <c r="D134" s="1"/>
      <c r="E134" s="1"/>
      <c r="F134" s="1"/>
      <c r="G134" s="1"/>
      <c r="H134" s="1"/>
      <c r="I134" s="1"/>
      <c r="J134" s="45"/>
      <c r="K134" s="44"/>
      <c r="L134" s="36"/>
      <c r="M134" s="1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21.0" customHeight="1">
      <c r="A135" s="4"/>
      <c r="B135" s="1"/>
      <c r="C135" s="1"/>
      <c r="D135" s="1"/>
      <c r="E135" s="1"/>
      <c r="F135" s="1"/>
      <c r="G135" s="1"/>
      <c r="H135" s="1"/>
      <c r="I135" s="1"/>
      <c r="J135" s="45"/>
      <c r="K135" s="44"/>
      <c r="L135" s="36"/>
      <c r="M135" s="1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21.0" customHeight="1">
      <c r="A136" s="4"/>
      <c r="B136" s="1"/>
      <c r="C136" s="1"/>
      <c r="D136" s="1"/>
      <c r="E136" s="1"/>
      <c r="F136" s="1"/>
      <c r="G136" s="1"/>
      <c r="H136" s="1"/>
      <c r="I136" s="1"/>
      <c r="J136" s="45"/>
      <c r="K136" s="44"/>
      <c r="L136" s="36"/>
      <c r="M136" s="1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21.0" customHeight="1">
      <c r="A137" s="4"/>
      <c r="B137" s="1"/>
      <c r="C137" s="1"/>
      <c r="D137" s="1"/>
      <c r="E137" s="1"/>
      <c r="F137" s="1"/>
      <c r="G137" s="1"/>
      <c r="H137" s="1"/>
      <c r="I137" s="1"/>
      <c r="J137" s="45"/>
      <c r="K137" s="44"/>
      <c r="L137" s="36"/>
      <c r="M137" s="1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21.0" customHeight="1">
      <c r="A138" s="4"/>
      <c r="B138" s="1"/>
      <c r="C138" s="1"/>
      <c r="D138" s="1"/>
      <c r="E138" s="1"/>
      <c r="F138" s="1"/>
      <c r="G138" s="1"/>
      <c r="H138" s="1"/>
      <c r="I138" s="1"/>
      <c r="J138" s="45"/>
      <c r="K138" s="44"/>
      <c r="L138" s="36"/>
      <c r="M138" s="1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21.0" customHeight="1">
      <c r="A139" s="4"/>
      <c r="B139" s="1"/>
      <c r="C139" s="1"/>
      <c r="D139" s="1"/>
      <c r="E139" s="1"/>
      <c r="F139" s="1"/>
      <c r="G139" s="1"/>
      <c r="H139" s="1"/>
      <c r="I139" s="1"/>
      <c r="J139" s="45"/>
      <c r="K139" s="44"/>
      <c r="L139" s="36"/>
      <c r="M139" s="1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21.0" customHeight="1">
      <c r="A140" s="4"/>
      <c r="B140" s="1"/>
      <c r="C140" s="1"/>
      <c r="D140" s="1"/>
      <c r="E140" s="1"/>
      <c r="F140" s="1"/>
      <c r="G140" s="1"/>
      <c r="H140" s="1"/>
      <c r="I140" s="1"/>
      <c r="J140" s="45"/>
      <c r="K140" s="44"/>
      <c r="L140" s="36"/>
      <c r="M140" s="1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21.0" customHeight="1">
      <c r="A141" s="4"/>
      <c r="B141" s="1"/>
      <c r="C141" s="1"/>
      <c r="D141" s="1"/>
      <c r="E141" s="1"/>
      <c r="F141" s="1"/>
      <c r="G141" s="1"/>
      <c r="H141" s="1"/>
      <c r="I141" s="1"/>
      <c r="J141" s="45"/>
      <c r="K141" s="44"/>
      <c r="L141" s="36"/>
      <c r="M141" s="1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21.0" customHeight="1">
      <c r="A142" s="4"/>
      <c r="B142" s="1"/>
      <c r="C142" s="1"/>
      <c r="D142" s="1"/>
      <c r="E142" s="1"/>
      <c r="F142" s="1"/>
      <c r="G142" s="1"/>
      <c r="H142" s="1"/>
      <c r="I142" s="1"/>
      <c r="J142" s="45"/>
      <c r="K142" s="44"/>
      <c r="L142" s="36"/>
      <c r="M142" s="1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21.0" customHeight="1">
      <c r="A143" s="4"/>
      <c r="B143" s="1"/>
      <c r="C143" s="1"/>
      <c r="D143" s="1"/>
      <c r="E143" s="1"/>
      <c r="F143" s="1"/>
      <c r="G143" s="1"/>
      <c r="H143" s="1"/>
      <c r="I143" s="1"/>
      <c r="J143" s="45"/>
      <c r="K143" s="44"/>
      <c r="L143" s="36"/>
      <c r="M143" s="1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21.0" customHeight="1">
      <c r="A144" s="4"/>
      <c r="B144" s="1"/>
      <c r="C144" s="1"/>
      <c r="D144" s="1"/>
      <c r="E144" s="1"/>
      <c r="F144" s="1"/>
      <c r="G144" s="1"/>
      <c r="H144" s="1"/>
      <c r="I144" s="1"/>
      <c r="J144" s="45"/>
      <c r="K144" s="44"/>
      <c r="L144" s="36"/>
      <c r="M144" s="1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21.0" customHeight="1">
      <c r="A145" s="4"/>
      <c r="B145" s="1"/>
      <c r="C145" s="1"/>
      <c r="D145" s="1"/>
      <c r="E145" s="1"/>
      <c r="F145" s="1"/>
      <c r="G145" s="1"/>
      <c r="H145" s="1"/>
      <c r="I145" s="1"/>
      <c r="J145" s="45"/>
      <c r="K145" s="44"/>
      <c r="L145" s="36"/>
      <c r="M145" s="1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21.0" customHeight="1">
      <c r="A146" s="4"/>
      <c r="B146" s="1"/>
      <c r="C146" s="1"/>
      <c r="D146" s="1"/>
      <c r="E146" s="1"/>
      <c r="F146" s="1"/>
      <c r="G146" s="1"/>
      <c r="H146" s="1"/>
      <c r="I146" s="1"/>
      <c r="J146" s="45"/>
      <c r="K146" s="44"/>
      <c r="L146" s="36"/>
      <c r="M146" s="1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21.0" customHeight="1">
      <c r="A147" s="4"/>
      <c r="B147" s="1"/>
      <c r="C147" s="1"/>
      <c r="D147" s="1"/>
      <c r="E147" s="1"/>
      <c r="F147" s="1"/>
      <c r="G147" s="1"/>
      <c r="H147" s="1"/>
      <c r="I147" s="1"/>
      <c r="J147" s="45"/>
      <c r="K147" s="44"/>
      <c r="L147" s="36"/>
      <c r="M147" s="1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21.0" customHeight="1">
      <c r="A148" s="4"/>
      <c r="B148" s="1"/>
      <c r="C148" s="1"/>
      <c r="D148" s="1"/>
      <c r="E148" s="1"/>
      <c r="F148" s="1"/>
      <c r="G148" s="1"/>
      <c r="H148" s="1"/>
      <c r="I148" s="1"/>
      <c r="J148" s="45"/>
      <c r="K148" s="44"/>
      <c r="L148" s="36"/>
      <c r="M148" s="1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1.0" customHeight="1">
      <c r="A149" s="4"/>
      <c r="B149" s="1"/>
      <c r="C149" s="1"/>
      <c r="D149" s="1"/>
      <c r="E149" s="1"/>
      <c r="F149" s="1"/>
      <c r="G149" s="1"/>
      <c r="H149" s="1"/>
      <c r="I149" s="1"/>
      <c r="J149" s="45"/>
      <c r="K149" s="44"/>
      <c r="L149" s="36"/>
      <c r="M149" s="1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21.0" customHeight="1">
      <c r="A150" s="4"/>
      <c r="B150" s="1"/>
      <c r="C150" s="1"/>
      <c r="D150" s="1"/>
      <c r="E150" s="1"/>
      <c r="F150" s="1"/>
      <c r="G150" s="1"/>
      <c r="H150" s="1"/>
      <c r="I150" s="1"/>
      <c r="J150" s="45"/>
      <c r="K150" s="44"/>
      <c r="L150" s="36"/>
      <c r="M150" s="1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21.0" customHeight="1">
      <c r="A151" s="4"/>
      <c r="B151" s="1"/>
      <c r="C151" s="1"/>
      <c r="D151" s="1"/>
      <c r="E151" s="1"/>
      <c r="F151" s="1"/>
      <c r="G151" s="1"/>
      <c r="H151" s="1"/>
      <c r="I151" s="1"/>
      <c r="J151" s="45"/>
      <c r="K151" s="44"/>
      <c r="L151" s="36"/>
      <c r="M151" s="1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21.0" customHeight="1">
      <c r="A152" s="4"/>
      <c r="B152" s="1"/>
      <c r="C152" s="1"/>
      <c r="D152" s="1"/>
      <c r="E152" s="1"/>
      <c r="F152" s="1"/>
      <c r="G152" s="1"/>
      <c r="H152" s="1"/>
      <c r="I152" s="1"/>
      <c r="J152" s="45"/>
      <c r="K152" s="44"/>
      <c r="L152" s="36"/>
      <c r="M152" s="1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21.0" customHeight="1">
      <c r="A153" s="4"/>
      <c r="B153" s="1"/>
      <c r="C153" s="1"/>
      <c r="D153" s="1"/>
      <c r="E153" s="1"/>
      <c r="F153" s="1"/>
      <c r="G153" s="1"/>
      <c r="H153" s="1"/>
      <c r="I153" s="1"/>
      <c r="J153" s="45"/>
      <c r="K153" s="44"/>
      <c r="L153" s="36"/>
      <c r="M153" s="1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21.0" customHeight="1">
      <c r="A154" s="4"/>
      <c r="B154" s="1"/>
      <c r="C154" s="1"/>
      <c r="D154" s="1"/>
      <c r="E154" s="1"/>
      <c r="F154" s="1"/>
      <c r="G154" s="1"/>
      <c r="H154" s="1"/>
      <c r="I154" s="1"/>
      <c r="J154" s="45"/>
      <c r="K154" s="44"/>
      <c r="L154" s="36"/>
      <c r="M154" s="1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21.0" customHeight="1">
      <c r="A155" s="4"/>
      <c r="B155" s="1"/>
      <c r="C155" s="1"/>
      <c r="D155" s="1"/>
      <c r="E155" s="1"/>
      <c r="F155" s="1"/>
      <c r="G155" s="1"/>
      <c r="H155" s="1"/>
      <c r="I155" s="1"/>
      <c r="J155" s="45"/>
      <c r="K155" s="44"/>
      <c r="L155" s="36"/>
      <c r="M155" s="1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21.0" customHeight="1">
      <c r="A156" s="4"/>
      <c r="B156" s="1"/>
      <c r="C156" s="1"/>
      <c r="D156" s="1"/>
      <c r="E156" s="1"/>
      <c r="F156" s="1"/>
      <c r="G156" s="1"/>
      <c r="H156" s="1"/>
      <c r="I156" s="1"/>
      <c r="J156" s="45"/>
      <c r="K156" s="44"/>
      <c r="L156" s="36"/>
      <c r="M156" s="1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21.0" customHeight="1">
      <c r="A157" s="4"/>
      <c r="B157" s="1"/>
      <c r="C157" s="1"/>
      <c r="D157" s="1"/>
      <c r="E157" s="1"/>
      <c r="F157" s="1"/>
      <c r="G157" s="1"/>
      <c r="H157" s="1"/>
      <c r="I157" s="1"/>
      <c r="J157" s="45"/>
      <c r="K157" s="44"/>
      <c r="L157" s="36"/>
      <c r="M157" s="1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21.0" customHeight="1">
      <c r="A158" s="4"/>
      <c r="B158" s="1"/>
      <c r="C158" s="1"/>
      <c r="D158" s="1"/>
      <c r="E158" s="1"/>
      <c r="F158" s="1"/>
      <c r="G158" s="1"/>
      <c r="H158" s="1"/>
      <c r="I158" s="1"/>
      <c r="J158" s="45"/>
      <c r="K158" s="44"/>
      <c r="L158" s="36"/>
      <c r="M158" s="1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21.0" customHeight="1">
      <c r="A159" s="4"/>
      <c r="B159" s="1"/>
      <c r="C159" s="1"/>
      <c r="D159" s="1"/>
      <c r="E159" s="1"/>
      <c r="F159" s="1"/>
      <c r="G159" s="1"/>
      <c r="H159" s="1"/>
      <c r="I159" s="1"/>
      <c r="J159" s="45"/>
      <c r="K159" s="44"/>
      <c r="L159" s="36"/>
      <c r="M159" s="1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21.0" customHeight="1">
      <c r="A160" s="4"/>
      <c r="B160" s="1"/>
      <c r="C160" s="1"/>
      <c r="D160" s="1"/>
      <c r="E160" s="1"/>
      <c r="F160" s="1"/>
      <c r="G160" s="1"/>
      <c r="H160" s="1"/>
      <c r="I160" s="1"/>
      <c r="J160" s="45"/>
      <c r="K160" s="44"/>
      <c r="L160" s="36"/>
      <c r="M160" s="1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21.0" customHeight="1">
      <c r="A161" s="4"/>
      <c r="B161" s="1"/>
      <c r="C161" s="1"/>
      <c r="D161" s="1"/>
      <c r="E161" s="1"/>
      <c r="F161" s="1"/>
      <c r="G161" s="1"/>
      <c r="H161" s="1"/>
      <c r="I161" s="1"/>
      <c r="J161" s="45"/>
      <c r="K161" s="44"/>
      <c r="L161" s="36"/>
      <c r="M161" s="1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21.0" customHeight="1">
      <c r="A162" s="4"/>
      <c r="B162" s="1"/>
      <c r="C162" s="1"/>
      <c r="D162" s="1"/>
      <c r="E162" s="1"/>
      <c r="F162" s="1"/>
      <c r="G162" s="1"/>
      <c r="H162" s="1"/>
      <c r="I162" s="1"/>
      <c r="J162" s="45"/>
      <c r="K162" s="44"/>
      <c r="L162" s="36"/>
      <c r="M162" s="1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21.0" customHeight="1">
      <c r="A163" s="4"/>
      <c r="B163" s="1"/>
      <c r="C163" s="1"/>
      <c r="D163" s="1"/>
      <c r="E163" s="1"/>
      <c r="F163" s="1"/>
      <c r="G163" s="1"/>
      <c r="H163" s="1"/>
      <c r="I163" s="1"/>
      <c r="J163" s="45"/>
      <c r="K163" s="44"/>
      <c r="L163" s="36"/>
      <c r="M163" s="1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21.0" customHeight="1">
      <c r="A164" s="4"/>
      <c r="B164" s="1"/>
      <c r="C164" s="1"/>
      <c r="D164" s="1"/>
      <c r="E164" s="1"/>
      <c r="F164" s="1"/>
      <c r="G164" s="1"/>
      <c r="H164" s="1"/>
      <c r="I164" s="1"/>
      <c r="J164" s="45"/>
      <c r="K164" s="44"/>
      <c r="L164" s="36"/>
      <c r="M164" s="1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21.0" customHeight="1">
      <c r="A165" s="4"/>
      <c r="B165" s="1"/>
      <c r="C165" s="1"/>
      <c r="D165" s="1"/>
      <c r="E165" s="1"/>
      <c r="F165" s="1"/>
      <c r="G165" s="1"/>
      <c r="H165" s="1"/>
      <c r="I165" s="1"/>
      <c r="J165" s="45"/>
      <c r="K165" s="44"/>
      <c r="L165" s="36"/>
      <c r="M165" s="1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21.0" customHeight="1">
      <c r="A166" s="4"/>
      <c r="B166" s="1"/>
      <c r="C166" s="1"/>
      <c r="D166" s="1"/>
      <c r="E166" s="1"/>
      <c r="F166" s="1"/>
      <c r="G166" s="1"/>
      <c r="H166" s="1"/>
      <c r="I166" s="1"/>
      <c r="J166" s="45"/>
      <c r="K166" s="44"/>
      <c r="L166" s="36"/>
      <c r="M166" s="1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21.0" customHeight="1">
      <c r="A167" s="4"/>
      <c r="B167" s="1"/>
      <c r="C167" s="1"/>
      <c r="D167" s="1"/>
      <c r="E167" s="1"/>
      <c r="F167" s="1"/>
      <c r="G167" s="1"/>
      <c r="H167" s="1"/>
      <c r="I167" s="1"/>
      <c r="J167" s="45"/>
      <c r="K167" s="44"/>
      <c r="L167" s="36"/>
      <c r="M167" s="1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21.0" customHeight="1">
      <c r="A168" s="4"/>
      <c r="B168" s="1"/>
      <c r="C168" s="1"/>
      <c r="D168" s="1"/>
      <c r="E168" s="1"/>
      <c r="F168" s="1"/>
      <c r="G168" s="1"/>
      <c r="H168" s="1"/>
      <c r="I168" s="1"/>
      <c r="J168" s="45"/>
      <c r="K168" s="44"/>
      <c r="L168" s="36"/>
      <c r="M168" s="1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21.0" customHeight="1">
      <c r="A169" s="4"/>
      <c r="B169" s="1"/>
      <c r="C169" s="1"/>
      <c r="D169" s="1"/>
      <c r="E169" s="1"/>
      <c r="F169" s="1"/>
      <c r="G169" s="1"/>
      <c r="H169" s="1"/>
      <c r="I169" s="1"/>
      <c r="J169" s="45"/>
      <c r="K169" s="44"/>
      <c r="L169" s="36"/>
      <c r="M169" s="1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21.0" customHeight="1">
      <c r="A170" s="4"/>
      <c r="B170" s="1"/>
      <c r="C170" s="1"/>
      <c r="D170" s="1"/>
      <c r="E170" s="1"/>
      <c r="F170" s="1"/>
      <c r="G170" s="1"/>
      <c r="H170" s="1"/>
      <c r="I170" s="1"/>
      <c r="J170" s="45"/>
      <c r="K170" s="44"/>
      <c r="L170" s="36"/>
      <c r="M170" s="1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21.0" customHeight="1">
      <c r="A171" s="4"/>
      <c r="B171" s="1"/>
      <c r="C171" s="1"/>
      <c r="D171" s="1"/>
      <c r="E171" s="1"/>
      <c r="F171" s="1"/>
      <c r="G171" s="1"/>
      <c r="H171" s="1"/>
      <c r="I171" s="1"/>
      <c r="J171" s="45"/>
      <c r="K171" s="44"/>
      <c r="L171" s="36"/>
      <c r="M171" s="1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21.0" customHeight="1">
      <c r="A172" s="4"/>
      <c r="B172" s="1"/>
      <c r="C172" s="1"/>
      <c r="D172" s="1"/>
      <c r="E172" s="1"/>
      <c r="F172" s="1"/>
      <c r="G172" s="1"/>
      <c r="H172" s="1"/>
      <c r="I172" s="1"/>
      <c r="J172" s="45"/>
      <c r="K172" s="44"/>
      <c r="L172" s="36"/>
      <c r="M172" s="1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21.0" customHeight="1">
      <c r="A173" s="4"/>
      <c r="B173" s="1"/>
      <c r="C173" s="1"/>
      <c r="D173" s="1"/>
      <c r="E173" s="1"/>
      <c r="F173" s="1"/>
      <c r="G173" s="1"/>
      <c r="H173" s="1"/>
      <c r="I173" s="1"/>
      <c r="J173" s="45"/>
      <c r="K173" s="44"/>
      <c r="L173" s="36"/>
      <c r="M173" s="1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21.0" customHeight="1">
      <c r="A174" s="4"/>
      <c r="B174" s="1"/>
      <c r="C174" s="1"/>
      <c r="D174" s="1"/>
      <c r="E174" s="1"/>
      <c r="F174" s="1"/>
      <c r="G174" s="1"/>
      <c r="H174" s="1"/>
      <c r="I174" s="1"/>
      <c r="J174" s="45"/>
      <c r="K174" s="44"/>
      <c r="L174" s="36"/>
      <c r="M174" s="1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21.0" customHeight="1">
      <c r="A175" s="4"/>
      <c r="B175" s="1"/>
      <c r="C175" s="1"/>
      <c r="D175" s="1"/>
      <c r="E175" s="1"/>
      <c r="F175" s="1"/>
      <c r="G175" s="1"/>
      <c r="H175" s="1"/>
      <c r="I175" s="1"/>
      <c r="J175" s="45"/>
      <c r="K175" s="44"/>
      <c r="L175" s="36"/>
      <c r="M175" s="1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21.0" customHeight="1">
      <c r="A176" s="4"/>
      <c r="B176" s="1"/>
      <c r="C176" s="1"/>
      <c r="D176" s="1"/>
      <c r="E176" s="1"/>
      <c r="F176" s="1"/>
      <c r="G176" s="1"/>
      <c r="H176" s="1"/>
      <c r="I176" s="1"/>
      <c r="J176" s="45"/>
      <c r="K176" s="44"/>
      <c r="L176" s="36"/>
      <c r="M176" s="1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21.0" customHeight="1">
      <c r="A177" s="4"/>
      <c r="B177" s="1"/>
      <c r="C177" s="1"/>
      <c r="D177" s="1"/>
      <c r="E177" s="1"/>
      <c r="F177" s="1"/>
      <c r="G177" s="1"/>
      <c r="H177" s="1"/>
      <c r="I177" s="1"/>
      <c r="J177" s="45"/>
      <c r="K177" s="44"/>
      <c r="L177" s="36"/>
      <c r="M177" s="1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21.0" customHeight="1">
      <c r="A178" s="4"/>
      <c r="B178" s="1"/>
      <c r="C178" s="1"/>
      <c r="D178" s="1"/>
      <c r="E178" s="1"/>
      <c r="F178" s="1"/>
      <c r="G178" s="1"/>
      <c r="H178" s="1"/>
      <c r="I178" s="1"/>
      <c r="J178" s="45"/>
      <c r="K178" s="44"/>
      <c r="L178" s="36"/>
      <c r="M178" s="1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21.0" customHeight="1">
      <c r="A179" s="4"/>
      <c r="B179" s="1"/>
      <c r="C179" s="1"/>
      <c r="D179" s="1"/>
      <c r="E179" s="1"/>
      <c r="F179" s="1"/>
      <c r="G179" s="1"/>
      <c r="H179" s="1"/>
      <c r="I179" s="1"/>
      <c r="J179" s="45"/>
      <c r="K179" s="44"/>
      <c r="L179" s="36"/>
      <c r="M179" s="1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21.0" customHeight="1">
      <c r="A180" s="4"/>
      <c r="B180" s="1"/>
      <c r="C180" s="1"/>
      <c r="D180" s="1"/>
      <c r="E180" s="1"/>
      <c r="F180" s="1"/>
      <c r="G180" s="1"/>
      <c r="H180" s="1"/>
      <c r="I180" s="1"/>
      <c r="J180" s="45"/>
      <c r="K180" s="44"/>
      <c r="L180" s="36"/>
      <c r="M180" s="1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21.0" customHeight="1">
      <c r="A181" s="4"/>
      <c r="B181" s="1"/>
      <c r="C181" s="1"/>
      <c r="D181" s="1"/>
      <c r="E181" s="1"/>
      <c r="F181" s="1"/>
      <c r="G181" s="1"/>
      <c r="H181" s="1"/>
      <c r="I181" s="1"/>
      <c r="J181" s="45"/>
      <c r="K181" s="44"/>
      <c r="L181" s="36"/>
      <c r="M181" s="1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21.0" customHeight="1">
      <c r="A182" s="4"/>
      <c r="B182" s="1"/>
      <c r="C182" s="1"/>
      <c r="D182" s="1"/>
      <c r="E182" s="1"/>
      <c r="F182" s="1"/>
      <c r="G182" s="1"/>
      <c r="H182" s="1"/>
      <c r="I182" s="1"/>
      <c r="J182" s="45"/>
      <c r="K182" s="44"/>
      <c r="L182" s="36"/>
      <c r="M182" s="1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21.0" customHeight="1">
      <c r="A183" s="4"/>
      <c r="B183" s="1"/>
      <c r="C183" s="1"/>
      <c r="D183" s="1"/>
      <c r="E183" s="1"/>
      <c r="F183" s="1"/>
      <c r="G183" s="1"/>
      <c r="H183" s="1"/>
      <c r="I183" s="1"/>
      <c r="J183" s="45"/>
      <c r="K183" s="44"/>
      <c r="L183" s="36"/>
      <c r="M183" s="1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21.0" customHeight="1">
      <c r="A184" s="4"/>
      <c r="B184" s="1"/>
      <c r="C184" s="1"/>
      <c r="D184" s="1"/>
      <c r="E184" s="1"/>
      <c r="F184" s="1"/>
      <c r="G184" s="1"/>
      <c r="H184" s="1"/>
      <c r="I184" s="1"/>
      <c r="J184" s="45"/>
      <c r="K184" s="44"/>
      <c r="L184" s="36"/>
      <c r="M184" s="1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21.0" customHeight="1">
      <c r="A185" s="4"/>
      <c r="B185" s="1"/>
      <c r="C185" s="1"/>
      <c r="D185" s="1"/>
      <c r="E185" s="1"/>
      <c r="F185" s="1"/>
      <c r="G185" s="1"/>
      <c r="H185" s="1"/>
      <c r="I185" s="1"/>
      <c r="J185" s="45"/>
      <c r="K185" s="44"/>
      <c r="L185" s="36"/>
      <c r="M185" s="1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21.0" customHeight="1">
      <c r="A186" s="4"/>
      <c r="B186" s="1"/>
      <c r="C186" s="1"/>
      <c r="D186" s="1"/>
      <c r="E186" s="1"/>
      <c r="F186" s="1"/>
      <c r="G186" s="1"/>
      <c r="H186" s="1"/>
      <c r="I186" s="1"/>
      <c r="J186" s="45"/>
      <c r="K186" s="44"/>
      <c r="L186" s="36"/>
      <c r="M186" s="1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21.0" customHeight="1">
      <c r="A187" s="4"/>
      <c r="B187" s="1"/>
      <c r="C187" s="1"/>
      <c r="D187" s="1"/>
      <c r="E187" s="1"/>
      <c r="F187" s="1"/>
      <c r="G187" s="1"/>
      <c r="H187" s="1"/>
      <c r="I187" s="1"/>
      <c r="J187" s="45"/>
      <c r="K187" s="44"/>
      <c r="L187" s="36"/>
      <c r="M187" s="1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21.0" customHeight="1">
      <c r="A188" s="4"/>
      <c r="B188" s="1"/>
      <c r="C188" s="1"/>
      <c r="D188" s="1"/>
      <c r="E188" s="1"/>
      <c r="F188" s="1"/>
      <c r="G188" s="1"/>
      <c r="H188" s="1"/>
      <c r="I188" s="1"/>
      <c r="J188" s="45"/>
      <c r="K188" s="44"/>
      <c r="L188" s="36"/>
      <c r="M188" s="1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21.0" customHeight="1">
      <c r="A189" s="4"/>
      <c r="B189" s="1"/>
      <c r="C189" s="1"/>
      <c r="D189" s="1"/>
      <c r="E189" s="1"/>
      <c r="F189" s="1"/>
      <c r="G189" s="1"/>
      <c r="H189" s="1"/>
      <c r="I189" s="1"/>
      <c r="J189" s="45"/>
      <c r="K189" s="44"/>
      <c r="L189" s="36"/>
      <c r="M189" s="1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21.0" customHeight="1">
      <c r="A190" s="4"/>
      <c r="B190" s="1"/>
      <c r="C190" s="1"/>
      <c r="D190" s="1"/>
      <c r="E190" s="1"/>
      <c r="F190" s="1"/>
      <c r="G190" s="1"/>
      <c r="H190" s="1"/>
      <c r="I190" s="1"/>
      <c r="J190" s="45"/>
      <c r="K190" s="44"/>
      <c r="L190" s="36"/>
      <c r="M190" s="1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21.0" customHeight="1">
      <c r="A191" s="4"/>
      <c r="B191" s="1"/>
      <c r="C191" s="1"/>
      <c r="D191" s="1"/>
      <c r="E191" s="1"/>
      <c r="F191" s="1"/>
      <c r="G191" s="1"/>
      <c r="H191" s="1"/>
      <c r="I191" s="1"/>
      <c r="J191" s="45"/>
      <c r="K191" s="44"/>
      <c r="L191" s="36"/>
      <c r="M191" s="1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21.0" customHeight="1">
      <c r="A192" s="4"/>
      <c r="B192" s="1"/>
      <c r="C192" s="1"/>
      <c r="D192" s="1"/>
      <c r="E192" s="1"/>
      <c r="F192" s="1"/>
      <c r="G192" s="1"/>
      <c r="H192" s="1"/>
      <c r="I192" s="1"/>
      <c r="J192" s="45"/>
      <c r="K192" s="44"/>
      <c r="L192" s="36"/>
      <c r="M192" s="1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21.0" customHeight="1">
      <c r="A193" s="4"/>
      <c r="B193" s="1"/>
      <c r="C193" s="1"/>
      <c r="D193" s="1"/>
      <c r="E193" s="1"/>
      <c r="F193" s="1"/>
      <c r="G193" s="1"/>
      <c r="H193" s="1"/>
      <c r="I193" s="1"/>
      <c r="J193" s="45"/>
      <c r="K193" s="44"/>
      <c r="L193" s="36"/>
      <c r="M193" s="1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21.0" customHeight="1">
      <c r="A194" s="4"/>
      <c r="B194" s="1"/>
      <c r="C194" s="1"/>
      <c r="D194" s="1"/>
      <c r="E194" s="1"/>
      <c r="F194" s="1"/>
      <c r="G194" s="1"/>
      <c r="H194" s="1"/>
      <c r="I194" s="1"/>
      <c r="J194" s="45"/>
      <c r="K194" s="44"/>
      <c r="L194" s="36"/>
      <c r="M194" s="1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21.0" customHeight="1">
      <c r="A195" s="4"/>
      <c r="B195" s="1"/>
      <c r="C195" s="1"/>
      <c r="D195" s="1"/>
      <c r="E195" s="1"/>
      <c r="F195" s="1"/>
      <c r="G195" s="1"/>
      <c r="H195" s="1"/>
      <c r="I195" s="1"/>
      <c r="J195" s="45"/>
      <c r="K195" s="44"/>
      <c r="L195" s="36"/>
      <c r="M195" s="1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21.0" customHeight="1">
      <c r="A196" s="4"/>
      <c r="B196" s="1"/>
      <c r="C196" s="1"/>
      <c r="D196" s="1"/>
      <c r="E196" s="1"/>
      <c r="F196" s="1"/>
      <c r="G196" s="1"/>
      <c r="H196" s="1"/>
      <c r="I196" s="1"/>
      <c r="J196" s="45"/>
      <c r="K196" s="44"/>
      <c r="L196" s="36"/>
      <c r="M196" s="1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21.0" customHeight="1">
      <c r="A197" s="4"/>
      <c r="B197" s="1"/>
      <c r="C197" s="1"/>
      <c r="D197" s="1"/>
      <c r="E197" s="1"/>
      <c r="F197" s="1"/>
      <c r="G197" s="1"/>
      <c r="H197" s="1"/>
      <c r="I197" s="1"/>
      <c r="J197" s="45"/>
      <c r="K197" s="44"/>
      <c r="L197" s="36"/>
      <c r="M197" s="1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21.0" customHeight="1">
      <c r="A198" s="4"/>
      <c r="B198" s="1"/>
      <c r="C198" s="1"/>
      <c r="D198" s="1"/>
      <c r="E198" s="1"/>
      <c r="F198" s="1"/>
      <c r="G198" s="1"/>
      <c r="H198" s="1"/>
      <c r="I198" s="1"/>
      <c r="J198" s="45"/>
      <c r="K198" s="44"/>
      <c r="L198" s="36"/>
      <c r="M198" s="1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21.0" customHeight="1">
      <c r="A199" s="4"/>
      <c r="B199" s="1"/>
      <c r="C199" s="1"/>
      <c r="D199" s="1"/>
      <c r="E199" s="1"/>
      <c r="F199" s="1"/>
      <c r="G199" s="1"/>
      <c r="H199" s="1"/>
      <c r="I199" s="1"/>
      <c r="J199" s="45"/>
      <c r="K199" s="44"/>
      <c r="L199" s="36"/>
      <c r="M199" s="1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21.0" customHeight="1">
      <c r="A200" s="4"/>
      <c r="B200" s="1"/>
      <c r="C200" s="1"/>
      <c r="D200" s="1"/>
      <c r="E200" s="1"/>
      <c r="F200" s="1"/>
      <c r="G200" s="1"/>
      <c r="H200" s="1"/>
      <c r="I200" s="1"/>
      <c r="J200" s="45"/>
      <c r="K200" s="44"/>
      <c r="L200" s="36"/>
      <c r="M200" s="1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21.0" customHeight="1">
      <c r="A201" s="4"/>
      <c r="B201" s="1"/>
      <c r="C201" s="1"/>
      <c r="D201" s="1"/>
      <c r="E201" s="1"/>
      <c r="F201" s="1"/>
      <c r="G201" s="1"/>
      <c r="H201" s="1"/>
      <c r="I201" s="1"/>
      <c r="J201" s="45"/>
      <c r="K201" s="44"/>
      <c r="L201" s="36"/>
      <c r="M201" s="1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21.0" customHeight="1">
      <c r="A202" s="4"/>
      <c r="B202" s="1"/>
      <c r="C202" s="1"/>
      <c r="D202" s="1"/>
      <c r="E202" s="1"/>
      <c r="F202" s="1"/>
      <c r="G202" s="1"/>
      <c r="H202" s="1"/>
      <c r="I202" s="1"/>
      <c r="J202" s="45"/>
      <c r="K202" s="44"/>
      <c r="L202" s="36"/>
      <c r="M202" s="1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21.0" customHeight="1">
      <c r="A203" s="4"/>
      <c r="B203" s="1"/>
      <c r="C203" s="1"/>
      <c r="D203" s="1"/>
      <c r="E203" s="1"/>
      <c r="F203" s="1"/>
      <c r="G203" s="1"/>
      <c r="H203" s="1"/>
      <c r="I203" s="1"/>
      <c r="J203" s="45"/>
      <c r="K203" s="44"/>
      <c r="L203" s="36"/>
      <c r="M203" s="1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21.0" customHeight="1">
      <c r="A204" s="4"/>
      <c r="B204" s="1"/>
      <c r="C204" s="1"/>
      <c r="D204" s="1"/>
      <c r="E204" s="1"/>
      <c r="F204" s="1"/>
      <c r="G204" s="1"/>
      <c r="H204" s="1"/>
      <c r="I204" s="1"/>
      <c r="J204" s="45"/>
      <c r="K204" s="44"/>
      <c r="L204" s="36"/>
      <c r="M204" s="1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21.0" customHeight="1">
      <c r="A205" s="4"/>
      <c r="B205" s="1"/>
      <c r="C205" s="1"/>
      <c r="D205" s="1"/>
      <c r="E205" s="1"/>
      <c r="F205" s="1"/>
      <c r="G205" s="1"/>
      <c r="H205" s="1"/>
      <c r="I205" s="1"/>
      <c r="J205" s="45"/>
      <c r="K205" s="44"/>
      <c r="L205" s="36"/>
      <c r="M205" s="1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21.0" customHeight="1">
      <c r="A206" s="4"/>
      <c r="B206" s="1"/>
      <c r="C206" s="1"/>
      <c r="D206" s="1"/>
      <c r="E206" s="1"/>
      <c r="F206" s="1"/>
      <c r="G206" s="1"/>
      <c r="H206" s="1"/>
      <c r="I206" s="1"/>
      <c r="J206" s="45"/>
      <c r="K206" s="44"/>
      <c r="L206" s="36"/>
      <c r="M206" s="1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21.0" customHeight="1">
      <c r="A207" s="4"/>
      <c r="B207" s="1"/>
      <c r="C207" s="1"/>
      <c r="D207" s="1"/>
      <c r="E207" s="1"/>
      <c r="F207" s="1"/>
      <c r="G207" s="1"/>
      <c r="H207" s="1"/>
      <c r="I207" s="1"/>
      <c r="J207" s="45"/>
      <c r="K207" s="44"/>
      <c r="L207" s="36"/>
      <c r="M207" s="1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21.0" customHeight="1">
      <c r="A208" s="4"/>
      <c r="B208" s="1"/>
      <c r="C208" s="1"/>
      <c r="D208" s="1"/>
      <c r="E208" s="1"/>
      <c r="F208" s="1"/>
      <c r="G208" s="1"/>
      <c r="H208" s="1"/>
      <c r="I208" s="1"/>
      <c r="J208" s="45"/>
      <c r="K208" s="44"/>
      <c r="L208" s="36"/>
      <c r="M208" s="1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21.0" customHeight="1">
      <c r="A209" s="4"/>
      <c r="B209" s="1"/>
      <c r="C209" s="1"/>
      <c r="D209" s="1"/>
      <c r="E209" s="1"/>
      <c r="F209" s="1"/>
      <c r="G209" s="1"/>
      <c r="H209" s="1"/>
      <c r="I209" s="1"/>
      <c r="J209" s="45"/>
      <c r="K209" s="44"/>
      <c r="L209" s="36"/>
      <c r="M209" s="1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21.0" customHeight="1">
      <c r="A210" s="4"/>
      <c r="B210" s="1"/>
      <c r="C210" s="1"/>
      <c r="D210" s="1"/>
      <c r="E210" s="1"/>
      <c r="F210" s="1"/>
      <c r="G210" s="1"/>
      <c r="H210" s="1"/>
      <c r="I210" s="1"/>
      <c r="J210" s="45"/>
      <c r="K210" s="44"/>
      <c r="L210" s="36"/>
      <c r="M210" s="1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21.0" customHeight="1">
      <c r="A211" s="4"/>
      <c r="B211" s="1"/>
      <c r="C211" s="1"/>
      <c r="D211" s="1"/>
      <c r="E211" s="1"/>
      <c r="F211" s="1"/>
      <c r="G211" s="1"/>
      <c r="H211" s="1"/>
      <c r="I211" s="1"/>
      <c r="J211" s="45"/>
      <c r="K211" s="44"/>
      <c r="L211" s="36"/>
      <c r="M211" s="1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21.0" customHeight="1">
      <c r="A212" s="4"/>
      <c r="B212" s="1"/>
      <c r="C212" s="1"/>
      <c r="D212" s="1"/>
      <c r="E212" s="1"/>
      <c r="F212" s="1"/>
      <c r="G212" s="1"/>
      <c r="H212" s="1"/>
      <c r="I212" s="1"/>
      <c r="J212" s="45"/>
      <c r="K212" s="44"/>
      <c r="L212" s="36"/>
      <c r="M212" s="1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21.0" customHeight="1">
      <c r="A213" s="4"/>
      <c r="B213" s="1"/>
      <c r="C213" s="1"/>
      <c r="D213" s="1"/>
      <c r="E213" s="1"/>
      <c r="F213" s="1"/>
      <c r="G213" s="1"/>
      <c r="H213" s="1"/>
      <c r="I213" s="1"/>
      <c r="J213" s="45"/>
      <c r="K213" s="44"/>
      <c r="L213" s="36"/>
      <c r="M213" s="1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21.0" customHeight="1">
      <c r="A214" s="4"/>
      <c r="B214" s="1"/>
      <c r="C214" s="1"/>
      <c r="D214" s="1"/>
      <c r="E214" s="1"/>
      <c r="F214" s="1"/>
      <c r="G214" s="1"/>
      <c r="H214" s="1"/>
      <c r="I214" s="1"/>
      <c r="J214" s="45"/>
      <c r="K214" s="44"/>
      <c r="L214" s="36"/>
      <c r="M214" s="1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21.0" customHeight="1">
      <c r="A215" s="4"/>
      <c r="B215" s="1"/>
      <c r="C215" s="1"/>
      <c r="D215" s="1"/>
      <c r="E215" s="1"/>
      <c r="F215" s="1"/>
      <c r="G215" s="1"/>
      <c r="H215" s="1"/>
      <c r="I215" s="1"/>
      <c r="J215" s="45"/>
      <c r="K215" s="44"/>
      <c r="L215" s="36"/>
      <c r="M215" s="1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21.0" customHeight="1">
      <c r="A216" s="4"/>
      <c r="B216" s="1"/>
      <c r="C216" s="1"/>
      <c r="D216" s="1"/>
      <c r="E216" s="1"/>
      <c r="F216" s="1"/>
      <c r="G216" s="1"/>
      <c r="H216" s="1"/>
      <c r="I216" s="1"/>
      <c r="J216" s="45"/>
      <c r="K216" s="44"/>
      <c r="L216" s="36"/>
      <c r="M216" s="1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21.0" customHeight="1">
      <c r="A217" s="4"/>
      <c r="B217" s="1"/>
      <c r="C217" s="1"/>
      <c r="D217" s="1"/>
      <c r="E217" s="1"/>
      <c r="F217" s="1"/>
      <c r="G217" s="1"/>
      <c r="H217" s="1"/>
      <c r="I217" s="1"/>
      <c r="J217" s="45"/>
      <c r="K217" s="44"/>
      <c r="L217" s="36"/>
      <c r="M217" s="1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21.0" customHeight="1">
      <c r="A218" s="4"/>
      <c r="B218" s="1"/>
      <c r="C218" s="1"/>
      <c r="D218" s="1"/>
      <c r="E218" s="1"/>
      <c r="F218" s="1"/>
      <c r="G218" s="1"/>
      <c r="H218" s="1"/>
      <c r="I218" s="1"/>
      <c r="J218" s="45"/>
      <c r="K218" s="44"/>
      <c r="L218" s="36"/>
      <c r="M218" s="1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21.0" customHeight="1">
      <c r="A219" s="4"/>
      <c r="B219" s="1"/>
      <c r="C219" s="1"/>
      <c r="D219" s="1"/>
      <c r="E219" s="1"/>
      <c r="F219" s="1"/>
      <c r="G219" s="1"/>
      <c r="H219" s="1"/>
      <c r="I219" s="1"/>
      <c r="J219" s="45"/>
      <c r="K219" s="44"/>
      <c r="L219" s="36"/>
      <c r="M219" s="1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21.0" customHeight="1">
      <c r="A220" s="4"/>
      <c r="B220" s="1"/>
      <c r="C220" s="1"/>
      <c r="D220" s="1"/>
      <c r="E220" s="1"/>
      <c r="F220" s="1"/>
      <c r="G220" s="1"/>
      <c r="H220" s="1"/>
      <c r="I220" s="1"/>
      <c r="J220" s="45"/>
      <c r="K220" s="44"/>
      <c r="L220" s="36"/>
      <c r="M220" s="1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21.0" customHeight="1">
      <c r="A221" s="4"/>
      <c r="B221" s="1"/>
      <c r="C221" s="1"/>
      <c r="D221" s="1"/>
      <c r="E221" s="1"/>
      <c r="F221" s="1"/>
      <c r="G221" s="1"/>
      <c r="H221" s="1"/>
      <c r="I221" s="1"/>
      <c r="J221" s="45"/>
      <c r="K221" s="44"/>
      <c r="L221" s="36"/>
      <c r="M221" s="1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21.0" customHeight="1">
      <c r="A222" s="4"/>
      <c r="B222" s="1"/>
      <c r="C222" s="1"/>
      <c r="D222" s="1"/>
      <c r="E222" s="1"/>
      <c r="F222" s="1"/>
      <c r="G222" s="1"/>
      <c r="H222" s="1"/>
      <c r="I222" s="1"/>
      <c r="J222" s="45"/>
      <c r="K222" s="44"/>
      <c r="L222" s="36"/>
      <c r="M222" s="1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21.0" customHeight="1">
      <c r="A223" s="4"/>
      <c r="B223" s="4"/>
      <c r="C223" s="4"/>
      <c r="D223" s="4"/>
      <c r="E223" s="4"/>
      <c r="F223" s="4"/>
      <c r="G223" s="4"/>
      <c r="H223" s="4"/>
      <c r="I223" s="4"/>
      <c r="J223" s="4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21.0" customHeight="1">
      <c r="A224" s="4"/>
      <c r="B224" s="4"/>
      <c r="C224" s="4"/>
      <c r="D224" s="4"/>
      <c r="E224" s="4"/>
      <c r="F224" s="4"/>
      <c r="G224" s="4"/>
      <c r="H224" s="4"/>
      <c r="I224" s="4"/>
      <c r="J224" s="4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21.0" customHeight="1">
      <c r="A225" s="4"/>
      <c r="B225" s="4"/>
      <c r="C225" s="4"/>
      <c r="D225" s="4"/>
      <c r="E225" s="4"/>
      <c r="F225" s="4"/>
      <c r="G225" s="4"/>
      <c r="H225" s="4"/>
      <c r="I225" s="4"/>
      <c r="J225" s="46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21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21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21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21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21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21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21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21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21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21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21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21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21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21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21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21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21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21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21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21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21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21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21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21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21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21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21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21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21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21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21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21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21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21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21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21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21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21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21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21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21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21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21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21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21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21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21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21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21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21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21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21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21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21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21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21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21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21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21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21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21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21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21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21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21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21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21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21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21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21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21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21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21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21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21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21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21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21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21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21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21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21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21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21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21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21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21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21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21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21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21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21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21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21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21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21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21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21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21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21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21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21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21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21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21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21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21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21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21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21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21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21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21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21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21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21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21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21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21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21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21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21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21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21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21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21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21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21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21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21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21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21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21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21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21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21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21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21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21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21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21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21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21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21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21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21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21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21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21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21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21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21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21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21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21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21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21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21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21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21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21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21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21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21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21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21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21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21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21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21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21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21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21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21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21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21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21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21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21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21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21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21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21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21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21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21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21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21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21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21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21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21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21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21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21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21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21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21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21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21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21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21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21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21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21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21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21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21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21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21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21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21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21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21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21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21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21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21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21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21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21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21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21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21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21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21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21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21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21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21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21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21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21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21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21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21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21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21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21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21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21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21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21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21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21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21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21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21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21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21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21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21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21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21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21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21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21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21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21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21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21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21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21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21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21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21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21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21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21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21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21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21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21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21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21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21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21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21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21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21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21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21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21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21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21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21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21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21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21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21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21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21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21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21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21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21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21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21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21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21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21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21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21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21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21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21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21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21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21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21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21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21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21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21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21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21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21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21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21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21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21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21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21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21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21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21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21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21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21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21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21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21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21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21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21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21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21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21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21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21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21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21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21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21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21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21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21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21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21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21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21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21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21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21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21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21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21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21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21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21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21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21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21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21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21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21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21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21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21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21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21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21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21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21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21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21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21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21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21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21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21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21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21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21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21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21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21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21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21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21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21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21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21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21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21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21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21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21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21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21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21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21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21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21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21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21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21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21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21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21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21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21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21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21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21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21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21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21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21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21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21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21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21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21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21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21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21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21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21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21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21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21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21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21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21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21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21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21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21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21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21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21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21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21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21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21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21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21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21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21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21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21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21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21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21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21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21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21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21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21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21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21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21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21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21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21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21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21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21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21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21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21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21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21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21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21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21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21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21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21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21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21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21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21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21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21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21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21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21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21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21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21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21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21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21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21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21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21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21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21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21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21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21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21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21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21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21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21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21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21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21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21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21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21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21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21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21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21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21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21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21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21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21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21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21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21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21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21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21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21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21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21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21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21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21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21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21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21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21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21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21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21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21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21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21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21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21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21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21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21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21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21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21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21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21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21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21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21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21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21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21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21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21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21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21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21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21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21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21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21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21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21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21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21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21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21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21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21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21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21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21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21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21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21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21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21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21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21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21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21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21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21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21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21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21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21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21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21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21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21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21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21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21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21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21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21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21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21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21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21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21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21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21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21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21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21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21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21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21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21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21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21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21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21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21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21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21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21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21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21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21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21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21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21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21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21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21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21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21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21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21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21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21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21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21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21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21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21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21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21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21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21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21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21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21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21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21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21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21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21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21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21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21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21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21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21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21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21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21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21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21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21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21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21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21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21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21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21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21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21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21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21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21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21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21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21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21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21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21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21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21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21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21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21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21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21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21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21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21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21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21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21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21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21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21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21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21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21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21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21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21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21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21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21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21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21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21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21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21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21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21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21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21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21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21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21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21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21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21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21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21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21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21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21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21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21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21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21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21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21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21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21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21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21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21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21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21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21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21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21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21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21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21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21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21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21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21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21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21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21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21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21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21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21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21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21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21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21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21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21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21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21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21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21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21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$B$4:$M$500"/>
  <mergeCells count="1">
    <mergeCell ref="E2:J2"/>
  </mergeCells>
  <conditionalFormatting sqref="B1:M1000">
    <cfRule type="expression" dxfId="0" priority="1">
      <formula>AND(ISEVEN(ROW($B1)), ROW($B1)&gt;4)</formula>
    </cfRule>
  </conditionalFormatting>
  <dataValidations>
    <dataValidation type="list" allowBlank="1" sqref="B5:B1000">
      <formula1>'Menus Suspensos'!$B$5:$B$14</formula1>
    </dataValidation>
    <dataValidation type="list" allowBlank="1" sqref="F5:F1000">
      <formula1>'Menus Suspensos'!$I$5:$I$14</formula1>
    </dataValidation>
    <dataValidation type="custom" allowBlank="1" showDropDown="1" sqref="L5:L54">
      <formula1>OR(NOT(ISERROR(DATEVALUE(L5))), AND(ISNUMBER(L5), LEFT(CELL("format", L5))="D"))</formula1>
    </dataValidation>
    <dataValidation type="list" allowBlank="1" sqref="E5:E1000">
      <formula1>Empresas!$C$5:$C$100000</formula1>
    </dataValidation>
    <dataValidation type="list" allowBlank="1" sqref="H5:H1000">
      <formula1>'Menus Suspensos'!$F$5:$F$14</formula1>
    </dataValidation>
    <dataValidation type="list" allowBlank="1" sqref="G5:G1000">
      <formula1>'Menus Suspensos'!$E$5:$E$14</formula1>
    </dataValidation>
    <dataValidation type="list" allowBlank="1" sqref="I5:I1000">
      <formula1>'Menus Suspensos'!$G$5:$G$14</formula1>
    </dataValidation>
    <dataValidation type="list" allowBlank="1" sqref="D5:D1000">
      <formula1>'Menus Suspensos'!$D$5:$D$14</formula1>
    </dataValidation>
  </dataValidations>
  <printOptions gridLines="1" horizontalCentered="1"/>
  <pageMargins bottom="0.75" footer="0.0" header="0.0" left="0.25" right="0.25" top="0.2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8F59"/>
    <outlinePr summaryBelow="0" summaryRight="0"/>
    <pageSetUpPr fitToPage="1"/>
  </sheetPr>
  <sheetViews>
    <sheetView showGridLines="0"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0"/>
  <cols>
    <col customWidth="1" min="1" max="1" width="4.38"/>
    <col customWidth="1" min="2" max="2" width="11.63"/>
    <col customWidth="1" min="3" max="3" width="34.38"/>
    <col customWidth="1" min="4" max="4" width="17.25"/>
    <col customWidth="1" min="5" max="5" width="14.38"/>
    <col customWidth="1" min="6" max="7" width="34.38"/>
    <col customWidth="1" min="8" max="8" width="43.0"/>
    <col customWidth="1" min="9" max="9" width="4.38"/>
    <col customWidth="1" min="10" max="26" width="8.63"/>
  </cols>
  <sheetData>
    <row r="1" ht="15.75" customHeight="1">
      <c r="A1" s="20"/>
      <c r="B1" s="5"/>
      <c r="C1" s="5"/>
      <c r="D1" s="1"/>
      <c r="E1" s="36"/>
      <c r="F1" s="1"/>
      <c r="G1" s="1"/>
      <c r="H1" s="1"/>
      <c r="I1" s="2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5.0" customHeight="1">
      <c r="A2" s="20"/>
      <c r="B2" s="23" t="s">
        <v>324</v>
      </c>
      <c r="C2" s="6"/>
      <c r="D2" s="24" t="s">
        <v>36</v>
      </c>
      <c r="E2" s="25" t="s">
        <v>325</v>
      </c>
      <c r="I2" s="22" t="s">
        <v>38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1.0" customHeight="1">
      <c r="A3" s="20"/>
      <c r="B3" s="1"/>
      <c r="C3" s="1"/>
      <c r="D3" s="1"/>
      <c r="E3" s="36"/>
      <c r="F3" s="1"/>
      <c r="G3" s="1"/>
      <c r="H3" s="1"/>
      <c r="I3" s="2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1.0" customHeight="1">
      <c r="A4" s="20"/>
      <c r="B4" s="26" t="s">
        <v>39</v>
      </c>
      <c r="C4" s="26" t="s">
        <v>326</v>
      </c>
      <c r="D4" s="26" t="s">
        <v>287</v>
      </c>
      <c r="E4" s="26" t="s">
        <v>327</v>
      </c>
      <c r="F4" s="26" t="s">
        <v>328</v>
      </c>
      <c r="G4" s="26" t="s">
        <v>329</v>
      </c>
      <c r="H4" s="26" t="s">
        <v>50</v>
      </c>
      <c r="I4" s="2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1.0" customHeight="1">
      <c r="A5" s="20"/>
      <c r="B5" s="1" t="s">
        <v>70</v>
      </c>
      <c r="C5" s="15" t="s">
        <v>305</v>
      </c>
      <c r="D5" s="15" t="s">
        <v>54</v>
      </c>
      <c r="E5" s="47">
        <v>45331.0</v>
      </c>
      <c r="F5" s="32" t="s">
        <v>330</v>
      </c>
      <c r="G5" s="15" t="s">
        <v>195</v>
      </c>
      <c r="H5" s="1"/>
      <c r="I5" s="2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1.0" customHeight="1">
      <c r="A6" s="20"/>
      <c r="B6" s="1" t="s">
        <v>70</v>
      </c>
      <c r="C6" s="15" t="s">
        <v>44</v>
      </c>
      <c r="D6" s="15" t="s">
        <v>54</v>
      </c>
      <c r="E6" s="47">
        <v>45331.0</v>
      </c>
      <c r="F6" s="32" t="s">
        <v>331</v>
      </c>
      <c r="G6" s="15" t="s">
        <v>201</v>
      </c>
      <c r="H6" s="36"/>
      <c r="I6" s="2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1.0" customHeight="1">
      <c r="A7" s="20"/>
      <c r="B7" s="1" t="s">
        <v>70</v>
      </c>
      <c r="C7" s="15" t="s">
        <v>194</v>
      </c>
      <c r="D7" s="15" t="s">
        <v>116</v>
      </c>
      <c r="E7" s="47">
        <v>45331.0</v>
      </c>
      <c r="F7" s="32" t="s">
        <v>332</v>
      </c>
      <c r="G7" s="15" t="s">
        <v>206</v>
      </c>
      <c r="H7" s="36"/>
      <c r="I7" s="2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1.0" customHeight="1">
      <c r="A8" s="20"/>
      <c r="B8" s="1" t="s">
        <v>70</v>
      </c>
      <c r="C8" s="15" t="s">
        <v>305</v>
      </c>
      <c r="D8" s="15" t="s">
        <v>54</v>
      </c>
      <c r="E8" s="47">
        <v>45331.0</v>
      </c>
      <c r="F8" s="48" t="s">
        <v>333</v>
      </c>
      <c r="G8" s="15" t="s">
        <v>211</v>
      </c>
      <c r="H8" s="36"/>
      <c r="I8" s="2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1.0" customHeight="1">
      <c r="A9" s="20"/>
      <c r="B9" s="1" t="s">
        <v>101</v>
      </c>
      <c r="C9" s="15" t="s">
        <v>194</v>
      </c>
      <c r="D9" s="15" t="s">
        <v>72</v>
      </c>
      <c r="E9" s="47">
        <v>45331.0</v>
      </c>
      <c r="F9" s="32" t="s">
        <v>334</v>
      </c>
      <c r="G9" s="15" t="s">
        <v>216</v>
      </c>
      <c r="H9" s="1"/>
      <c r="I9" s="2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1.0" customHeight="1">
      <c r="A10" s="20"/>
      <c r="B10" s="1" t="s">
        <v>70</v>
      </c>
      <c r="C10" s="15" t="s">
        <v>305</v>
      </c>
      <c r="D10" s="15" t="s">
        <v>80</v>
      </c>
      <c r="E10" s="47">
        <v>45331.0</v>
      </c>
      <c r="F10" s="32" t="s">
        <v>335</v>
      </c>
      <c r="G10" s="15" t="s">
        <v>221</v>
      </c>
      <c r="H10" s="1"/>
      <c r="I10" s="2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1.0" customHeight="1">
      <c r="A11" s="20"/>
      <c r="B11" s="1" t="s">
        <v>70</v>
      </c>
      <c r="C11" s="15" t="s">
        <v>336</v>
      </c>
      <c r="D11" s="15" t="s">
        <v>63</v>
      </c>
      <c r="E11" s="47">
        <v>45331.0</v>
      </c>
      <c r="F11" s="32" t="s">
        <v>337</v>
      </c>
      <c r="G11" s="15" t="s">
        <v>225</v>
      </c>
      <c r="H11" s="1"/>
      <c r="I11" s="2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1.0" customHeight="1">
      <c r="A12" s="20"/>
      <c r="B12" s="1" t="s">
        <v>70</v>
      </c>
      <c r="C12" s="15" t="s">
        <v>44</v>
      </c>
      <c r="D12" s="15" t="s">
        <v>116</v>
      </c>
      <c r="E12" s="47">
        <v>45330.0</v>
      </c>
      <c r="F12" s="32" t="s">
        <v>338</v>
      </c>
      <c r="G12" s="15" t="s">
        <v>229</v>
      </c>
      <c r="H12" s="36"/>
      <c r="I12" s="2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1.0" customHeight="1">
      <c r="A13" s="20"/>
      <c r="B13" s="1" t="s">
        <v>70</v>
      </c>
      <c r="C13" s="15" t="s">
        <v>194</v>
      </c>
      <c r="D13" s="15" t="s">
        <v>80</v>
      </c>
      <c r="E13" s="47">
        <v>45330.0</v>
      </c>
      <c r="F13" s="32" t="s">
        <v>339</v>
      </c>
      <c r="G13" s="15" t="s">
        <v>235</v>
      </c>
      <c r="H13" s="36"/>
      <c r="I13" s="2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1.0" customHeight="1">
      <c r="A14" s="20"/>
      <c r="B14" s="1" t="s">
        <v>70</v>
      </c>
      <c r="C14" s="15" t="s">
        <v>305</v>
      </c>
      <c r="D14" s="15" t="s">
        <v>80</v>
      </c>
      <c r="E14" s="47">
        <v>45330.0</v>
      </c>
      <c r="F14" s="32" t="s">
        <v>340</v>
      </c>
      <c r="G14" s="15" t="s">
        <v>240</v>
      </c>
      <c r="H14" s="36"/>
      <c r="I14" s="20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1.0" customHeight="1">
      <c r="A15" s="20"/>
      <c r="B15" s="1" t="s">
        <v>70</v>
      </c>
      <c r="C15" s="15" t="s">
        <v>44</v>
      </c>
      <c r="D15" s="15" t="s">
        <v>72</v>
      </c>
      <c r="E15" s="47">
        <v>45329.0</v>
      </c>
      <c r="F15" s="32" t="s">
        <v>341</v>
      </c>
      <c r="G15" s="15" t="s">
        <v>245</v>
      </c>
      <c r="H15" s="1"/>
      <c r="I15" s="20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1.0" customHeight="1">
      <c r="A16" s="20"/>
      <c r="B16" s="1" t="s">
        <v>101</v>
      </c>
      <c r="C16" s="15" t="s">
        <v>194</v>
      </c>
      <c r="D16" s="15" t="s">
        <v>63</v>
      </c>
      <c r="E16" s="47">
        <v>45328.0</v>
      </c>
      <c r="F16" s="32" t="s">
        <v>342</v>
      </c>
      <c r="G16" s="15" t="s">
        <v>250</v>
      </c>
      <c r="H16" s="36"/>
      <c r="I16" s="2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1.0" customHeight="1">
      <c r="A17" s="20"/>
      <c r="B17" s="1" t="s">
        <v>70</v>
      </c>
      <c r="C17" s="15" t="s">
        <v>44</v>
      </c>
      <c r="D17" s="15" t="s">
        <v>63</v>
      </c>
      <c r="E17" s="47">
        <v>45328.0</v>
      </c>
      <c r="F17" s="32" t="s">
        <v>343</v>
      </c>
      <c r="G17" s="15" t="s">
        <v>255</v>
      </c>
      <c r="H17" s="1"/>
      <c r="I17" s="2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1.0" customHeight="1">
      <c r="A18" s="20"/>
      <c r="B18" s="1" t="s">
        <v>70</v>
      </c>
      <c r="C18" s="15" t="s">
        <v>344</v>
      </c>
      <c r="D18" s="15" t="s">
        <v>63</v>
      </c>
      <c r="E18" s="47">
        <v>45325.0</v>
      </c>
      <c r="F18" s="32" t="s">
        <v>345</v>
      </c>
      <c r="G18" s="15" t="s">
        <v>259</v>
      </c>
      <c r="H18" s="1"/>
      <c r="I18" s="2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1.0" customHeight="1">
      <c r="A19" s="20"/>
      <c r="B19" s="1" t="s">
        <v>101</v>
      </c>
      <c r="C19" s="15" t="s">
        <v>194</v>
      </c>
      <c r="D19" s="15" t="s">
        <v>54</v>
      </c>
      <c r="E19" s="47">
        <v>45324.0</v>
      </c>
      <c r="F19" s="32" t="s">
        <v>346</v>
      </c>
      <c r="G19" s="15" t="s">
        <v>264</v>
      </c>
      <c r="H19" s="1"/>
      <c r="I19" s="2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1.0" customHeight="1">
      <c r="A20" s="20"/>
      <c r="B20" s="1" t="s">
        <v>70</v>
      </c>
      <c r="C20" s="15" t="s">
        <v>336</v>
      </c>
      <c r="D20" s="15" t="s">
        <v>72</v>
      </c>
      <c r="E20" s="47">
        <v>45323.0</v>
      </c>
      <c r="F20" s="32" t="s">
        <v>347</v>
      </c>
      <c r="G20" s="15" t="s">
        <v>268</v>
      </c>
      <c r="H20" s="1"/>
      <c r="I20" s="2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1.0" customHeight="1">
      <c r="A21" s="20"/>
      <c r="B21" s="1" t="s">
        <v>51</v>
      </c>
      <c r="C21" s="15" t="s">
        <v>194</v>
      </c>
      <c r="D21" s="15" t="s">
        <v>116</v>
      </c>
      <c r="E21" s="47">
        <v>45323.0</v>
      </c>
      <c r="F21" s="32" t="s">
        <v>348</v>
      </c>
      <c r="G21" s="15" t="s">
        <v>273</v>
      </c>
      <c r="H21" s="1"/>
      <c r="I21" s="2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1.0" customHeight="1">
      <c r="A22" s="20"/>
      <c r="B22" s="1" t="s">
        <v>51</v>
      </c>
      <c r="C22" s="15" t="s">
        <v>305</v>
      </c>
      <c r="D22" s="15" t="s">
        <v>54</v>
      </c>
      <c r="E22" s="47">
        <v>45323.0</v>
      </c>
      <c r="F22" s="32" t="s">
        <v>349</v>
      </c>
      <c r="G22" s="15" t="s">
        <v>277</v>
      </c>
      <c r="H22" s="1"/>
      <c r="I22" s="2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1.0" customHeight="1">
      <c r="A23" s="20"/>
      <c r="B23" s="1" t="s">
        <v>139</v>
      </c>
      <c r="C23" s="15" t="s">
        <v>194</v>
      </c>
      <c r="D23" s="15" t="s">
        <v>72</v>
      </c>
      <c r="E23" s="47">
        <v>45322.0</v>
      </c>
      <c r="F23" s="32" t="s">
        <v>330</v>
      </c>
      <c r="G23" s="15" t="s">
        <v>281</v>
      </c>
      <c r="H23" s="1"/>
      <c r="I23" s="2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1.0" customHeight="1">
      <c r="A24" s="20"/>
      <c r="B24" s="1" t="s">
        <v>101</v>
      </c>
      <c r="C24" s="15" t="s">
        <v>344</v>
      </c>
      <c r="D24" s="15" t="s">
        <v>116</v>
      </c>
      <c r="E24" s="47">
        <v>45322.0</v>
      </c>
      <c r="F24" s="32" t="s">
        <v>331</v>
      </c>
      <c r="G24" s="15" t="s">
        <v>195</v>
      </c>
      <c r="H24" s="36"/>
      <c r="I24" s="2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1.0" customHeight="1">
      <c r="A25" s="20"/>
      <c r="B25" s="1" t="s">
        <v>51</v>
      </c>
      <c r="C25" s="15" t="s">
        <v>305</v>
      </c>
      <c r="D25" s="15" t="s">
        <v>63</v>
      </c>
      <c r="E25" s="47">
        <v>45322.0</v>
      </c>
      <c r="F25" s="32" t="s">
        <v>332</v>
      </c>
      <c r="G25" s="15" t="s">
        <v>201</v>
      </c>
      <c r="H25" s="1"/>
      <c r="I25" s="2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1.0" customHeight="1">
      <c r="A26" s="20"/>
      <c r="B26" s="1" t="s">
        <v>101</v>
      </c>
      <c r="C26" s="15" t="s">
        <v>336</v>
      </c>
      <c r="D26" s="15" t="s">
        <v>63</v>
      </c>
      <c r="E26" s="47">
        <v>45320.0</v>
      </c>
      <c r="F26" s="48" t="s">
        <v>333</v>
      </c>
      <c r="G26" s="15" t="s">
        <v>206</v>
      </c>
      <c r="H26" s="1"/>
      <c r="I26" s="2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1.0" customHeight="1">
      <c r="A27" s="20"/>
      <c r="B27" s="1" t="s">
        <v>70</v>
      </c>
      <c r="C27" s="15" t="s">
        <v>194</v>
      </c>
      <c r="D27" s="15" t="s">
        <v>80</v>
      </c>
      <c r="E27" s="47">
        <v>45318.0</v>
      </c>
      <c r="F27" s="32" t="s">
        <v>334</v>
      </c>
      <c r="G27" s="15" t="s">
        <v>211</v>
      </c>
      <c r="H27" s="1"/>
      <c r="I27" s="2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1.0" customHeight="1">
      <c r="A28" s="20"/>
      <c r="B28" s="1" t="s">
        <v>70</v>
      </c>
      <c r="C28" s="15" t="s">
        <v>194</v>
      </c>
      <c r="D28" s="15" t="s">
        <v>54</v>
      </c>
      <c r="E28" s="47">
        <v>45316.0</v>
      </c>
      <c r="F28" s="32" t="s">
        <v>335</v>
      </c>
      <c r="G28" s="15" t="s">
        <v>216</v>
      </c>
      <c r="H28" s="1"/>
      <c r="I28" s="2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1.0" customHeight="1">
      <c r="A29" s="20"/>
      <c r="B29" s="1" t="s">
        <v>101</v>
      </c>
      <c r="C29" s="15" t="s">
        <v>194</v>
      </c>
      <c r="D29" s="15" t="s">
        <v>54</v>
      </c>
      <c r="E29" s="47">
        <v>45315.0</v>
      </c>
      <c r="F29" s="32" t="s">
        <v>337</v>
      </c>
      <c r="G29" s="15" t="s">
        <v>221</v>
      </c>
      <c r="H29" s="1"/>
      <c r="I29" s="2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1.0" customHeight="1">
      <c r="A30" s="20"/>
      <c r="B30" s="1" t="s">
        <v>70</v>
      </c>
      <c r="C30" s="15" t="s">
        <v>305</v>
      </c>
      <c r="D30" s="15" t="s">
        <v>72</v>
      </c>
      <c r="E30" s="47">
        <v>45314.0</v>
      </c>
      <c r="F30" s="32" t="s">
        <v>338</v>
      </c>
      <c r="G30" s="15" t="s">
        <v>225</v>
      </c>
      <c r="H30" s="36"/>
      <c r="I30" s="2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1.0" customHeight="1">
      <c r="A31" s="20"/>
      <c r="B31" s="1" t="s">
        <v>70</v>
      </c>
      <c r="C31" s="15" t="s">
        <v>44</v>
      </c>
      <c r="D31" s="15" t="s">
        <v>116</v>
      </c>
      <c r="E31" s="47">
        <v>45313.0</v>
      </c>
      <c r="F31" s="32" t="s">
        <v>339</v>
      </c>
      <c r="G31" s="15" t="s">
        <v>229</v>
      </c>
      <c r="H31" s="36"/>
      <c r="I31" s="2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1.0" customHeight="1">
      <c r="A32" s="20"/>
      <c r="B32" s="1" t="s">
        <v>51</v>
      </c>
      <c r="C32" s="15" t="s">
        <v>305</v>
      </c>
      <c r="D32" s="15" t="s">
        <v>72</v>
      </c>
      <c r="E32" s="47">
        <v>45311.0</v>
      </c>
      <c r="F32" s="32" t="s">
        <v>340</v>
      </c>
      <c r="G32" s="15" t="s">
        <v>235</v>
      </c>
      <c r="H32" s="1"/>
      <c r="I32" s="2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1.0" customHeight="1">
      <c r="A33" s="20"/>
      <c r="B33" s="1" t="s">
        <v>70</v>
      </c>
      <c r="C33" s="15" t="s">
        <v>305</v>
      </c>
      <c r="D33" s="15" t="s">
        <v>63</v>
      </c>
      <c r="E33" s="47">
        <v>45311.0</v>
      </c>
      <c r="F33" s="32" t="s">
        <v>341</v>
      </c>
      <c r="G33" s="15" t="s">
        <v>240</v>
      </c>
      <c r="H33" s="1"/>
      <c r="I33" s="2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1.0" customHeight="1">
      <c r="A34" s="20"/>
      <c r="B34" s="1" t="s">
        <v>51</v>
      </c>
      <c r="C34" s="15" t="s">
        <v>194</v>
      </c>
      <c r="D34" s="15" t="s">
        <v>63</v>
      </c>
      <c r="E34" s="47">
        <v>45310.0</v>
      </c>
      <c r="F34" s="32" t="s">
        <v>342</v>
      </c>
      <c r="G34" s="15" t="s">
        <v>245</v>
      </c>
      <c r="H34" s="1"/>
      <c r="I34" s="2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1.0" customHeight="1">
      <c r="A35" s="20"/>
      <c r="B35" s="1" t="s">
        <v>70</v>
      </c>
      <c r="C35" s="15" t="s">
        <v>305</v>
      </c>
      <c r="D35" s="15" t="s">
        <v>63</v>
      </c>
      <c r="E35" s="47">
        <v>45309.0</v>
      </c>
      <c r="F35" s="32" t="s">
        <v>343</v>
      </c>
      <c r="G35" s="15" t="s">
        <v>250</v>
      </c>
      <c r="H35" s="1"/>
      <c r="I35" s="2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1.0" customHeight="1">
      <c r="A36" s="20"/>
      <c r="B36" s="1" t="s">
        <v>70</v>
      </c>
      <c r="C36" s="15" t="s">
        <v>305</v>
      </c>
      <c r="D36" s="15" t="s">
        <v>63</v>
      </c>
      <c r="E36" s="47">
        <v>45304.0</v>
      </c>
      <c r="F36" s="32" t="s">
        <v>345</v>
      </c>
      <c r="G36" s="15" t="s">
        <v>255</v>
      </c>
      <c r="H36" s="1"/>
      <c r="I36" s="2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1.0" customHeight="1">
      <c r="A37" s="20"/>
      <c r="B37" s="1" t="s">
        <v>139</v>
      </c>
      <c r="C37" s="15" t="s">
        <v>305</v>
      </c>
      <c r="D37" s="15" t="s">
        <v>63</v>
      </c>
      <c r="E37" s="47">
        <v>45301.0</v>
      </c>
      <c r="F37" s="32" t="s">
        <v>346</v>
      </c>
      <c r="G37" s="15" t="s">
        <v>259</v>
      </c>
      <c r="H37" s="1"/>
      <c r="I37" s="2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1.0" customHeight="1">
      <c r="A38" s="20"/>
      <c r="B38" s="1" t="s">
        <v>51</v>
      </c>
      <c r="C38" s="15" t="s">
        <v>44</v>
      </c>
      <c r="D38" s="15" t="s">
        <v>54</v>
      </c>
      <c r="E38" s="47">
        <v>45300.0</v>
      </c>
      <c r="F38" s="32" t="s">
        <v>347</v>
      </c>
      <c r="G38" s="15" t="s">
        <v>264</v>
      </c>
      <c r="H38" s="1"/>
      <c r="I38" s="2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1.0" customHeight="1">
      <c r="A39" s="20"/>
      <c r="B39" s="1" t="s">
        <v>101</v>
      </c>
      <c r="C39" s="15" t="s">
        <v>194</v>
      </c>
      <c r="D39" s="15" t="s">
        <v>72</v>
      </c>
      <c r="E39" s="47">
        <v>45299.0</v>
      </c>
      <c r="F39" s="32" t="s">
        <v>348</v>
      </c>
      <c r="G39" s="15" t="s">
        <v>268</v>
      </c>
      <c r="H39" s="1"/>
      <c r="I39" s="2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1.0" customHeight="1">
      <c r="A40" s="20"/>
      <c r="B40" s="1" t="s">
        <v>51</v>
      </c>
      <c r="C40" s="15" t="s">
        <v>44</v>
      </c>
      <c r="D40" s="15" t="s">
        <v>72</v>
      </c>
      <c r="E40" s="47">
        <v>45299.0</v>
      </c>
      <c r="F40" s="32" t="s">
        <v>349</v>
      </c>
      <c r="G40" s="15" t="s">
        <v>273</v>
      </c>
      <c r="H40" s="1"/>
      <c r="I40" s="2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1.0" customHeight="1">
      <c r="A41" s="20"/>
      <c r="B41" s="1" t="s">
        <v>101</v>
      </c>
      <c r="C41" s="15" t="s">
        <v>350</v>
      </c>
      <c r="D41" s="15" t="s">
        <v>72</v>
      </c>
      <c r="E41" s="47">
        <v>45296.0</v>
      </c>
      <c r="F41" s="32" t="s">
        <v>330</v>
      </c>
      <c r="G41" s="15" t="s">
        <v>277</v>
      </c>
      <c r="H41" s="1"/>
      <c r="I41" s="20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1.0" customHeight="1">
      <c r="A42" s="20"/>
      <c r="B42" s="1" t="s">
        <v>51</v>
      </c>
      <c r="C42" s="15" t="s">
        <v>194</v>
      </c>
      <c r="D42" s="15" t="s">
        <v>116</v>
      </c>
      <c r="E42" s="47">
        <v>45296.0</v>
      </c>
      <c r="F42" s="32" t="s">
        <v>331</v>
      </c>
      <c r="G42" s="15" t="s">
        <v>281</v>
      </c>
      <c r="H42" s="1"/>
      <c r="I42" s="20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1.0" customHeight="1">
      <c r="A43" s="20"/>
      <c r="B43" s="1" t="s">
        <v>70</v>
      </c>
      <c r="C43" s="15" t="s">
        <v>350</v>
      </c>
      <c r="D43" s="15" t="s">
        <v>80</v>
      </c>
      <c r="E43" s="47">
        <v>45295.0</v>
      </c>
      <c r="F43" s="32" t="s">
        <v>332</v>
      </c>
      <c r="G43" s="15" t="s">
        <v>195</v>
      </c>
      <c r="H43" s="1"/>
      <c r="I43" s="20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1.0" customHeight="1">
      <c r="A44" s="20"/>
      <c r="B44" s="1" t="s">
        <v>101</v>
      </c>
      <c r="C44" s="15" t="s">
        <v>194</v>
      </c>
      <c r="D44" s="15" t="s">
        <v>80</v>
      </c>
      <c r="E44" s="47">
        <v>45293.0</v>
      </c>
      <c r="F44" s="48" t="s">
        <v>333</v>
      </c>
      <c r="G44" s="15" t="s">
        <v>201</v>
      </c>
      <c r="H44" s="1"/>
      <c r="I44" s="2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1.0" customHeight="1">
      <c r="A45" s="20"/>
      <c r="B45" s="1" t="s">
        <v>51</v>
      </c>
      <c r="C45" s="15" t="s">
        <v>44</v>
      </c>
      <c r="D45" s="15" t="s">
        <v>80</v>
      </c>
      <c r="E45" s="47">
        <v>45293.0</v>
      </c>
      <c r="F45" s="32" t="s">
        <v>334</v>
      </c>
      <c r="G45" s="15" t="s">
        <v>206</v>
      </c>
      <c r="H45" s="36"/>
      <c r="I45" s="20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21.0" customHeight="1">
      <c r="A46" s="20"/>
      <c r="B46" s="1" t="s">
        <v>101</v>
      </c>
      <c r="C46" s="15" t="s">
        <v>344</v>
      </c>
      <c r="D46" s="15" t="s">
        <v>80</v>
      </c>
      <c r="E46" s="47">
        <v>45282.0</v>
      </c>
      <c r="F46" s="32" t="s">
        <v>335</v>
      </c>
      <c r="G46" s="15" t="s">
        <v>211</v>
      </c>
      <c r="H46" s="1"/>
      <c r="I46" s="20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21.0" customHeight="1">
      <c r="A47" s="20"/>
      <c r="B47" s="1" t="s">
        <v>70</v>
      </c>
      <c r="C47" s="15" t="s">
        <v>305</v>
      </c>
      <c r="D47" s="15" t="s">
        <v>80</v>
      </c>
      <c r="E47" s="47">
        <v>45282.0</v>
      </c>
      <c r="F47" s="32" t="s">
        <v>337</v>
      </c>
      <c r="G47" s="15" t="s">
        <v>216</v>
      </c>
      <c r="H47" s="1"/>
      <c r="I47" s="20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1.0" customHeight="1">
      <c r="A48" s="20"/>
      <c r="B48" s="1" t="s">
        <v>70</v>
      </c>
      <c r="C48" s="15" t="s">
        <v>194</v>
      </c>
      <c r="D48" s="15" t="s">
        <v>63</v>
      </c>
      <c r="E48" s="47">
        <v>45281.0</v>
      </c>
      <c r="F48" s="32" t="s">
        <v>351</v>
      </c>
      <c r="G48" s="15" t="s">
        <v>221</v>
      </c>
      <c r="H48" s="1"/>
      <c r="I48" s="20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1.0" customHeight="1">
      <c r="A49" s="20"/>
      <c r="B49" s="1" t="s">
        <v>70</v>
      </c>
      <c r="C49" s="15" t="s">
        <v>44</v>
      </c>
      <c r="D49" s="15" t="s">
        <v>72</v>
      </c>
      <c r="E49" s="47">
        <v>45281.0</v>
      </c>
      <c r="F49" s="32" t="s">
        <v>339</v>
      </c>
      <c r="G49" s="15" t="s">
        <v>225</v>
      </c>
      <c r="H49" s="1"/>
      <c r="I49" s="20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1.0" customHeight="1">
      <c r="A50" s="20"/>
      <c r="B50" s="1" t="s">
        <v>70</v>
      </c>
      <c r="C50" s="15" t="s">
        <v>305</v>
      </c>
      <c r="D50" s="15" t="s">
        <v>80</v>
      </c>
      <c r="E50" s="47">
        <v>45280.0</v>
      </c>
      <c r="F50" s="32" t="s">
        <v>340</v>
      </c>
      <c r="G50" s="15" t="s">
        <v>229</v>
      </c>
      <c r="H50" s="1"/>
      <c r="I50" s="20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1.0" customHeight="1">
      <c r="A51" s="20"/>
      <c r="B51" s="1" t="s">
        <v>101</v>
      </c>
      <c r="C51" s="15" t="s">
        <v>305</v>
      </c>
      <c r="D51" s="15" t="s">
        <v>54</v>
      </c>
      <c r="E51" s="47">
        <v>45279.0</v>
      </c>
      <c r="F51" s="32" t="s">
        <v>341</v>
      </c>
      <c r="G51" s="15" t="s">
        <v>235</v>
      </c>
      <c r="H51" s="1"/>
      <c r="I51" s="20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1.0" customHeight="1">
      <c r="A52" s="20"/>
      <c r="B52" s="1" t="s">
        <v>70</v>
      </c>
      <c r="C52" s="15" t="s">
        <v>44</v>
      </c>
      <c r="D52" s="15" t="s">
        <v>63</v>
      </c>
      <c r="E52" s="47">
        <v>45279.0</v>
      </c>
      <c r="F52" s="32" t="s">
        <v>342</v>
      </c>
      <c r="G52" s="15" t="s">
        <v>240</v>
      </c>
      <c r="H52" s="1"/>
      <c r="I52" s="20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1.0" customHeight="1">
      <c r="A53" s="20"/>
      <c r="B53" s="1" t="s">
        <v>101</v>
      </c>
      <c r="C53" s="15" t="s">
        <v>194</v>
      </c>
      <c r="D53" s="15" t="s">
        <v>80</v>
      </c>
      <c r="E53" s="47">
        <v>45275.0</v>
      </c>
      <c r="F53" s="32" t="s">
        <v>343</v>
      </c>
      <c r="G53" s="15" t="s">
        <v>245</v>
      </c>
      <c r="H53" s="1"/>
      <c r="I53" s="2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1.0" customHeight="1">
      <c r="A54" s="20"/>
      <c r="B54" s="1" t="s">
        <v>70</v>
      </c>
      <c r="C54" s="15" t="s">
        <v>344</v>
      </c>
      <c r="D54" s="15" t="s">
        <v>80</v>
      </c>
      <c r="E54" s="47">
        <v>45275.0</v>
      </c>
      <c r="F54" s="32" t="s">
        <v>345</v>
      </c>
      <c r="G54" s="15" t="s">
        <v>250</v>
      </c>
      <c r="H54" s="1"/>
      <c r="I54" s="20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21.0" customHeight="1">
      <c r="A55" s="20"/>
      <c r="B55" s="1" t="s">
        <v>51</v>
      </c>
      <c r="C55" s="15" t="s">
        <v>44</v>
      </c>
      <c r="D55" s="15" t="s">
        <v>80</v>
      </c>
      <c r="E55" s="47">
        <v>45274.0</v>
      </c>
      <c r="F55" s="32" t="s">
        <v>346</v>
      </c>
      <c r="G55" s="15" t="s">
        <v>255</v>
      </c>
      <c r="H55" s="1"/>
      <c r="I55" s="20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21.0" customHeight="1">
      <c r="A56" s="20"/>
      <c r="B56" s="1" t="s">
        <v>101</v>
      </c>
      <c r="C56" s="15" t="s">
        <v>305</v>
      </c>
      <c r="D56" s="15" t="s">
        <v>72</v>
      </c>
      <c r="E56" s="47">
        <v>45268.0</v>
      </c>
      <c r="F56" s="32" t="s">
        <v>347</v>
      </c>
      <c r="G56" s="15" t="s">
        <v>259</v>
      </c>
      <c r="H56" s="1"/>
      <c r="I56" s="20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21.0" customHeight="1">
      <c r="A57" s="20"/>
      <c r="B57" s="1" t="s">
        <v>51</v>
      </c>
      <c r="C57" s="15" t="s">
        <v>350</v>
      </c>
      <c r="D57" s="15" t="s">
        <v>54</v>
      </c>
      <c r="E57" s="47">
        <v>45261.0</v>
      </c>
      <c r="F57" s="32" t="s">
        <v>348</v>
      </c>
      <c r="G57" s="15" t="s">
        <v>264</v>
      </c>
      <c r="H57" s="1"/>
      <c r="I57" s="20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21.0" customHeight="1">
      <c r="A58" s="20"/>
      <c r="B58" s="1" t="s">
        <v>101</v>
      </c>
      <c r="C58" s="15" t="s">
        <v>194</v>
      </c>
      <c r="D58" s="15" t="s">
        <v>54</v>
      </c>
      <c r="E58" s="47">
        <v>45261.0</v>
      </c>
      <c r="F58" s="32" t="s">
        <v>349</v>
      </c>
      <c r="G58" s="15" t="s">
        <v>268</v>
      </c>
      <c r="H58" s="36"/>
      <c r="I58" s="20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1.0" customHeight="1">
      <c r="A59" s="20"/>
      <c r="B59" s="1" t="s">
        <v>101</v>
      </c>
      <c r="C59" s="15" t="s">
        <v>44</v>
      </c>
      <c r="D59" s="15" t="s">
        <v>80</v>
      </c>
      <c r="E59" s="47">
        <v>45254.0</v>
      </c>
      <c r="F59" s="32" t="s">
        <v>330</v>
      </c>
      <c r="G59" s="15" t="s">
        <v>273</v>
      </c>
      <c r="H59" s="1"/>
      <c r="I59" s="20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21.0" customHeight="1">
      <c r="A60" s="20"/>
      <c r="B60" s="1" t="s">
        <v>101</v>
      </c>
      <c r="C60" s="15" t="s">
        <v>194</v>
      </c>
      <c r="D60" s="15" t="s">
        <v>72</v>
      </c>
      <c r="E60" s="47">
        <v>45254.0</v>
      </c>
      <c r="F60" s="32" t="s">
        <v>331</v>
      </c>
      <c r="G60" s="15" t="s">
        <v>235</v>
      </c>
      <c r="H60" s="1"/>
      <c r="I60" s="20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1.0" customHeight="1">
      <c r="A61" s="20"/>
      <c r="B61" s="1" t="s">
        <v>51</v>
      </c>
      <c r="C61" s="15" t="s">
        <v>336</v>
      </c>
      <c r="D61" s="15" t="s">
        <v>54</v>
      </c>
      <c r="E61" s="47">
        <v>45253.0</v>
      </c>
      <c r="F61" s="32" t="s">
        <v>332</v>
      </c>
      <c r="G61" s="15" t="s">
        <v>240</v>
      </c>
      <c r="H61" s="1"/>
      <c r="I61" s="20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1.0" customHeight="1">
      <c r="A62" s="20"/>
      <c r="B62" s="1" t="s">
        <v>101</v>
      </c>
      <c r="C62" s="15" t="s">
        <v>194</v>
      </c>
      <c r="D62" s="15" t="s">
        <v>63</v>
      </c>
      <c r="E62" s="47">
        <v>45253.0</v>
      </c>
      <c r="F62" s="48" t="s">
        <v>333</v>
      </c>
      <c r="G62" s="15" t="s">
        <v>245</v>
      </c>
      <c r="H62" s="1"/>
      <c r="I62" s="20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1.0" customHeight="1">
      <c r="A63" s="20"/>
      <c r="B63" s="1" t="s">
        <v>51</v>
      </c>
      <c r="C63" s="15" t="s">
        <v>305</v>
      </c>
      <c r="D63" s="15" t="s">
        <v>54</v>
      </c>
      <c r="E63" s="47">
        <v>45251.0</v>
      </c>
      <c r="F63" s="32" t="s">
        <v>334</v>
      </c>
      <c r="G63" s="15" t="s">
        <v>250</v>
      </c>
      <c r="H63" s="1"/>
      <c r="I63" s="2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21.0" customHeight="1">
      <c r="A64" s="20"/>
      <c r="B64" s="1" t="s">
        <v>51</v>
      </c>
      <c r="C64" s="15" t="s">
        <v>305</v>
      </c>
      <c r="D64" s="15" t="s">
        <v>116</v>
      </c>
      <c r="E64" s="47">
        <v>45240.0</v>
      </c>
      <c r="F64" s="32" t="s">
        <v>335</v>
      </c>
      <c r="G64" s="15" t="s">
        <v>255</v>
      </c>
      <c r="H64" s="1"/>
      <c r="I64" s="2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21.0" customHeight="1">
      <c r="A65" s="20"/>
      <c r="B65" s="1" t="s">
        <v>51</v>
      </c>
      <c r="C65" s="15" t="s">
        <v>305</v>
      </c>
      <c r="D65" s="15" t="s">
        <v>80</v>
      </c>
      <c r="E65" s="47">
        <v>45240.0</v>
      </c>
      <c r="F65" s="32" t="s">
        <v>337</v>
      </c>
      <c r="G65" s="15" t="s">
        <v>259</v>
      </c>
      <c r="H65" s="1"/>
      <c r="I65" s="20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1.0" customHeight="1">
      <c r="A66" s="20"/>
      <c r="B66" s="1" t="s">
        <v>51</v>
      </c>
      <c r="C66" s="15" t="s">
        <v>350</v>
      </c>
      <c r="D66" s="15" t="s">
        <v>54</v>
      </c>
      <c r="E66" s="47">
        <v>45239.0</v>
      </c>
      <c r="F66" s="32" t="s">
        <v>338</v>
      </c>
      <c r="G66" s="15" t="s">
        <v>264</v>
      </c>
      <c r="H66" s="1"/>
      <c r="I66" s="20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21.0" customHeight="1">
      <c r="A67" s="20"/>
      <c r="B67" s="1"/>
      <c r="C67" s="1"/>
      <c r="D67" s="1"/>
      <c r="E67" s="49"/>
      <c r="F67" s="28"/>
      <c r="G67" s="15"/>
      <c r="H67" s="1"/>
      <c r="I67" s="2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21.0" customHeight="1">
      <c r="A68" s="20"/>
      <c r="B68" s="1"/>
      <c r="C68" s="1"/>
      <c r="D68" s="1"/>
      <c r="E68" s="49"/>
      <c r="F68" s="28"/>
      <c r="G68" s="1"/>
      <c r="H68" s="1"/>
      <c r="I68" s="20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21.0" customHeight="1">
      <c r="A69" s="20"/>
      <c r="B69" s="1"/>
      <c r="C69" s="1"/>
      <c r="D69" s="1"/>
      <c r="E69" s="49"/>
      <c r="F69" s="28"/>
      <c r="G69" s="1"/>
      <c r="H69" s="1"/>
      <c r="I69" s="20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21.0" customHeight="1">
      <c r="A70" s="20"/>
      <c r="B70" s="1"/>
      <c r="C70" s="1"/>
      <c r="D70" s="1"/>
      <c r="E70" s="49"/>
      <c r="F70" s="28"/>
      <c r="G70" s="1"/>
      <c r="H70" s="1"/>
      <c r="I70" s="20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21.0" customHeight="1">
      <c r="A71" s="20"/>
      <c r="B71" s="1"/>
      <c r="C71" s="1"/>
      <c r="D71" s="1"/>
      <c r="E71" s="49"/>
      <c r="F71" s="28"/>
      <c r="G71" s="1"/>
      <c r="H71" s="1"/>
      <c r="I71" s="20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21.0" customHeight="1">
      <c r="A72" s="20"/>
      <c r="B72" s="1"/>
      <c r="C72" s="1"/>
      <c r="D72" s="1"/>
      <c r="E72" s="49"/>
      <c r="F72" s="28"/>
      <c r="G72" s="1"/>
      <c r="H72" s="1"/>
      <c r="I72" s="20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21.0" customHeight="1">
      <c r="A73" s="20"/>
      <c r="B73" s="1"/>
      <c r="C73" s="1"/>
      <c r="D73" s="1"/>
      <c r="E73" s="49"/>
      <c r="F73" s="28"/>
      <c r="G73" s="1"/>
      <c r="H73" s="1"/>
      <c r="I73" s="20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21.0" customHeight="1">
      <c r="A74" s="20"/>
      <c r="B74" s="1"/>
      <c r="C74" s="1"/>
      <c r="D74" s="1"/>
      <c r="E74" s="49"/>
      <c r="F74" s="28"/>
      <c r="G74" s="1"/>
      <c r="H74" s="1"/>
      <c r="I74" s="20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21.0" customHeight="1">
      <c r="A75" s="20"/>
      <c r="B75" s="1"/>
      <c r="C75" s="1"/>
      <c r="D75" s="1"/>
      <c r="E75" s="49"/>
      <c r="F75" s="28"/>
      <c r="G75" s="1"/>
      <c r="H75" s="1"/>
      <c r="I75" s="20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21.0" customHeight="1">
      <c r="A76" s="20"/>
      <c r="B76" s="1"/>
      <c r="C76" s="1"/>
      <c r="D76" s="1"/>
      <c r="E76" s="49"/>
      <c r="F76" s="28"/>
      <c r="G76" s="1"/>
      <c r="H76" s="1"/>
      <c r="I76" s="20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21.0" customHeight="1">
      <c r="A77" s="20"/>
      <c r="B77" s="1"/>
      <c r="C77" s="1"/>
      <c r="D77" s="1"/>
      <c r="E77" s="49"/>
      <c r="F77" s="1"/>
      <c r="G77" s="1"/>
      <c r="H77" s="1"/>
      <c r="I77" s="20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21.0" customHeight="1">
      <c r="A78" s="20"/>
      <c r="B78" s="1"/>
      <c r="C78" s="1"/>
      <c r="D78" s="1"/>
      <c r="E78" s="49"/>
      <c r="F78" s="1"/>
      <c r="G78" s="1"/>
      <c r="H78" s="1"/>
      <c r="I78" s="20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21.0" customHeight="1">
      <c r="A79" s="20"/>
      <c r="B79" s="1"/>
      <c r="C79" s="1"/>
      <c r="D79" s="1"/>
      <c r="E79" s="49"/>
      <c r="F79" s="1"/>
      <c r="G79" s="1"/>
      <c r="H79" s="1"/>
      <c r="I79" s="20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21.0" customHeight="1">
      <c r="A80" s="20"/>
      <c r="B80" s="1"/>
      <c r="C80" s="1"/>
      <c r="D80" s="1"/>
      <c r="E80" s="49"/>
      <c r="F80" s="1"/>
      <c r="G80" s="1"/>
      <c r="H80" s="1"/>
      <c r="I80" s="20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21.0" customHeight="1">
      <c r="A81" s="20"/>
      <c r="B81" s="1"/>
      <c r="C81" s="1"/>
      <c r="D81" s="1"/>
      <c r="E81" s="49"/>
      <c r="F81" s="1"/>
      <c r="G81" s="1"/>
      <c r="H81" s="1"/>
      <c r="I81" s="20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21.0" customHeight="1">
      <c r="A82" s="20"/>
      <c r="B82" s="1"/>
      <c r="C82" s="1"/>
      <c r="D82" s="1"/>
      <c r="E82" s="49"/>
      <c r="F82" s="1"/>
      <c r="G82" s="1"/>
      <c r="H82" s="1"/>
      <c r="I82" s="20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21.0" customHeight="1">
      <c r="A83" s="20"/>
      <c r="B83" s="1"/>
      <c r="C83" s="1"/>
      <c r="D83" s="1"/>
      <c r="E83" s="49"/>
      <c r="F83" s="1"/>
      <c r="G83" s="1"/>
      <c r="H83" s="1"/>
      <c r="I83" s="20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21.0" customHeight="1">
      <c r="A84" s="20"/>
      <c r="B84" s="1"/>
      <c r="C84" s="1"/>
      <c r="D84" s="1"/>
      <c r="E84" s="49"/>
      <c r="F84" s="1"/>
      <c r="G84" s="1"/>
      <c r="H84" s="1"/>
      <c r="I84" s="20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21.0" customHeight="1">
      <c r="A85" s="20"/>
      <c r="B85" s="1"/>
      <c r="C85" s="1"/>
      <c r="D85" s="1"/>
      <c r="E85" s="49"/>
      <c r="F85" s="1"/>
      <c r="G85" s="1"/>
      <c r="H85" s="1"/>
      <c r="I85" s="20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21.0" customHeight="1">
      <c r="A86" s="20"/>
      <c r="B86" s="1"/>
      <c r="C86" s="1"/>
      <c r="D86" s="1"/>
      <c r="E86" s="49"/>
      <c r="F86" s="1"/>
      <c r="G86" s="1"/>
      <c r="H86" s="1"/>
      <c r="I86" s="20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21.0" customHeight="1">
      <c r="A87" s="20"/>
      <c r="B87" s="1"/>
      <c r="C87" s="1"/>
      <c r="D87" s="1"/>
      <c r="E87" s="49"/>
      <c r="F87" s="1"/>
      <c r="G87" s="1"/>
      <c r="H87" s="1"/>
      <c r="I87" s="20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21.0" customHeight="1">
      <c r="A88" s="20"/>
      <c r="B88" s="1"/>
      <c r="C88" s="1"/>
      <c r="D88" s="1"/>
      <c r="E88" s="49"/>
      <c r="F88" s="1"/>
      <c r="G88" s="1"/>
      <c r="H88" s="1"/>
      <c r="I88" s="20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21.0" customHeight="1">
      <c r="A89" s="20"/>
      <c r="B89" s="1"/>
      <c r="C89" s="1"/>
      <c r="D89" s="1"/>
      <c r="E89" s="49"/>
      <c r="F89" s="1"/>
      <c r="G89" s="1"/>
      <c r="H89" s="1"/>
      <c r="I89" s="20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21.0" customHeight="1">
      <c r="A90" s="20"/>
      <c r="B90" s="1"/>
      <c r="C90" s="1"/>
      <c r="D90" s="1"/>
      <c r="E90" s="49"/>
      <c r="F90" s="1"/>
      <c r="G90" s="1"/>
      <c r="H90" s="1"/>
      <c r="I90" s="20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21.0" customHeight="1">
      <c r="A91" s="20"/>
      <c r="B91" s="1"/>
      <c r="C91" s="1"/>
      <c r="D91" s="1"/>
      <c r="E91" s="49"/>
      <c r="F91" s="1"/>
      <c r="G91" s="1"/>
      <c r="H91" s="1"/>
      <c r="I91" s="20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21.0" customHeight="1">
      <c r="A92" s="20"/>
      <c r="B92" s="1"/>
      <c r="C92" s="1"/>
      <c r="D92" s="1"/>
      <c r="E92" s="49"/>
      <c r="F92" s="1"/>
      <c r="G92" s="1"/>
      <c r="H92" s="1"/>
      <c r="I92" s="20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21.0" customHeight="1">
      <c r="A93" s="20"/>
      <c r="B93" s="1"/>
      <c r="C93" s="1"/>
      <c r="D93" s="1"/>
      <c r="E93" s="49"/>
      <c r="F93" s="1"/>
      <c r="G93" s="1"/>
      <c r="H93" s="1"/>
      <c r="I93" s="20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21.0" customHeight="1">
      <c r="A94" s="20"/>
      <c r="B94" s="1"/>
      <c r="C94" s="1"/>
      <c r="D94" s="1"/>
      <c r="E94" s="49"/>
      <c r="F94" s="1"/>
      <c r="G94" s="1"/>
      <c r="H94" s="1"/>
      <c r="I94" s="20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21.0" customHeight="1">
      <c r="A95" s="20"/>
      <c r="B95" s="1"/>
      <c r="C95" s="1"/>
      <c r="D95" s="1"/>
      <c r="E95" s="49"/>
      <c r="F95" s="1"/>
      <c r="G95" s="1"/>
      <c r="H95" s="1"/>
      <c r="I95" s="20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21.0" customHeight="1">
      <c r="A96" s="20"/>
      <c r="B96" s="1"/>
      <c r="C96" s="1"/>
      <c r="D96" s="1"/>
      <c r="E96" s="49"/>
      <c r="F96" s="1"/>
      <c r="G96" s="1"/>
      <c r="H96" s="1"/>
      <c r="I96" s="20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21.0" customHeight="1">
      <c r="A97" s="20"/>
      <c r="B97" s="1"/>
      <c r="C97" s="1"/>
      <c r="D97" s="1"/>
      <c r="E97" s="49"/>
      <c r="F97" s="1"/>
      <c r="G97" s="1"/>
      <c r="H97" s="1"/>
      <c r="I97" s="20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21.0" customHeight="1">
      <c r="A98" s="20"/>
      <c r="B98" s="1"/>
      <c r="C98" s="1"/>
      <c r="D98" s="1"/>
      <c r="E98" s="49"/>
      <c r="F98" s="1"/>
      <c r="G98" s="1"/>
      <c r="H98" s="1"/>
      <c r="I98" s="20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21.0" customHeight="1">
      <c r="A99" s="20"/>
      <c r="B99" s="1"/>
      <c r="C99" s="1"/>
      <c r="D99" s="1"/>
      <c r="E99" s="49"/>
      <c r="F99" s="1"/>
      <c r="G99" s="1"/>
      <c r="H99" s="1"/>
      <c r="I99" s="20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21.0" customHeight="1">
      <c r="A100" s="20"/>
      <c r="B100" s="1"/>
      <c r="C100" s="1"/>
      <c r="D100" s="1"/>
      <c r="E100" s="49"/>
      <c r="F100" s="1"/>
      <c r="G100" s="1"/>
      <c r="H100" s="1"/>
      <c r="I100" s="2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21.0" customHeight="1">
      <c r="A101" s="20"/>
      <c r="B101" s="1"/>
      <c r="C101" s="1"/>
      <c r="D101" s="1"/>
      <c r="E101" s="49"/>
      <c r="F101" s="1"/>
      <c r="G101" s="1"/>
      <c r="H101" s="1"/>
      <c r="I101" s="20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21.0" customHeight="1">
      <c r="A102" s="20"/>
      <c r="B102" s="1"/>
      <c r="C102" s="1"/>
      <c r="D102" s="1"/>
      <c r="E102" s="49"/>
      <c r="F102" s="1"/>
      <c r="G102" s="1"/>
      <c r="H102" s="1"/>
      <c r="I102" s="20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21.0" customHeight="1">
      <c r="A103" s="20"/>
      <c r="B103" s="1"/>
      <c r="C103" s="1"/>
      <c r="D103" s="1"/>
      <c r="E103" s="49"/>
      <c r="F103" s="1"/>
      <c r="G103" s="1"/>
      <c r="H103" s="1"/>
      <c r="I103" s="20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21.0" customHeight="1">
      <c r="A104" s="20"/>
      <c r="B104" s="1"/>
      <c r="C104" s="1"/>
      <c r="D104" s="1"/>
      <c r="E104" s="49"/>
      <c r="F104" s="1"/>
      <c r="G104" s="1"/>
      <c r="H104" s="1"/>
      <c r="I104" s="20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21.0" customHeight="1">
      <c r="A105" s="4"/>
      <c r="B105" s="4"/>
      <c r="C105" s="4"/>
      <c r="D105" s="4"/>
      <c r="E105" s="50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21.0" customHeight="1">
      <c r="A106" s="4"/>
      <c r="B106" s="4"/>
      <c r="C106" s="4"/>
      <c r="D106" s="4"/>
      <c r="E106" s="50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21.0" customHeight="1">
      <c r="A107" s="4"/>
      <c r="B107" s="4"/>
      <c r="C107" s="4"/>
      <c r="D107" s="4"/>
      <c r="E107" s="50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21.0" customHeight="1">
      <c r="A108" s="4"/>
      <c r="B108" s="4"/>
      <c r="C108" s="4"/>
      <c r="D108" s="4"/>
      <c r="E108" s="50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21.0" customHeight="1">
      <c r="A109" s="4"/>
      <c r="B109" s="4"/>
      <c r="C109" s="4"/>
      <c r="D109" s="4"/>
      <c r="E109" s="50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21.0" customHeight="1">
      <c r="A110" s="4"/>
      <c r="B110" s="4"/>
      <c r="C110" s="4"/>
      <c r="D110" s="4"/>
      <c r="E110" s="50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21.0" customHeight="1">
      <c r="A111" s="4"/>
      <c r="B111" s="4"/>
      <c r="C111" s="4"/>
      <c r="D111" s="4"/>
      <c r="E111" s="50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21.0" customHeight="1">
      <c r="A112" s="4"/>
      <c r="B112" s="4"/>
      <c r="C112" s="4"/>
      <c r="D112" s="4"/>
      <c r="E112" s="50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21.0" customHeight="1">
      <c r="A113" s="4"/>
      <c r="B113" s="4"/>
      <c r="C113" s="4"/>
      <c r="D113" s="4"/>
      <c r="E113" s="50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21.0" customHeight="1">
      <c r="A114" s="4"/>
      <c r="B114" s="4"/>
      <c r="C114" s="4"/>
      <c r="D114" s="4"/>
      <c r="E114" s="50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21.0" customHeight="1">
      <c r="A115" s="4"/>
      <c r="B115" s="4"/>
      <c r="C115" s="4"/>
      <c r="D115" s="4"/>
      <c r="E115" s="50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21.0" customHeight="1">
      <c r="A116" s="4"/>
      <c r="B116" s="4"/>
      <c r="C116" s="4"/>
      <c r="D116" s="4"/>
      <c r="E116" s="50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21.0" customHeight="1">
      <c r="A117" s="4"/>
      <c r="B117" s="4"/>
      <c r="C117" s="4"/>
      <c r="D117" s="4"/>
      <c r="E117" s="50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21.0" customHeight="1">
      <c r="A118" s="4"/>
      <c r="B118" s="4"/>
      <c r="C118" s="4"/>
      <c r="D118" s="4"/>
      <c r="E118" s="50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21.0" customHeight="1">
      <c r="A119" s="4"/>
      <c r="B119" s="4"/>
      <c r="C119" s="4"/>
      <c r="D119" s="4"/>
      <c r="E119" s="50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21.0" customHeight="1">
      <c r="A120" s="4"/>
      <c r="B120" s="4"/>
      <c r="C120" s="4"/>
      <c r="D120" s="4"/>
      <c r="E120" s="50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21.0" customHeight="1">
      <c r="A121" s="4"/>
      <c r="B121" s="4"/>
      <c r="C121" s="4"/>
      <c r="D121" s="4"/>
      <c r="E121" s="50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21.0" customHeight="1">
      <c r="A122" s="4"/>
      <c r="B122" s="4"/>
      <c r="C122" s="4"/>
      <c r="D122" s="4"/>
      <c r="E122" s="50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21.0" customHeight="1">
      <c r="A123" s="4"/>
      <c r="B123" s="4"/>
      <c r="C123" s="4"/>
      <c r="D123" s="4"/>
      <c r="E123" s="50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21.0" customHeight="1">
      <c r="A124" s="4"/>
      <c r="B124" s="4"/>
      <c r="C124" s="4"/>
      <c r="D124" s="4"/>
      <c r="E124" s="50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21.0" customHeight="1">
      <c r="A125" s="4"/>
      <c r="B125" s="4"/>
      <c r="C125" s="4"/>
      <c r="D125" s="4"/>
      <c r="E125" s="50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21.0" customHeight="1">
      <c r="A126" s="4"/>
      <c r="B126" s="4"/>
      <c r="C126" s="4"/>
      <c r="D126" s="4"/>
      <c r="E126" s="50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21.0" customHeight="1">
      <c r="A127" s="4"/>
      <c r="B127" s="4"/>
      <c r="C127" s="4"/>
      <c r="D127" s="4"/>
      <c r="E127" s="50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21.0" customHeight="1">
      <c r="A128" s="4"/>
      <c r="B128" s="4"/>
      <c r="C128" s="4"/>
      <c r="D128" s="4"/>
      <c r="E128" s="50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21.0" customHeight="1">
      <c r="A129" s="4"/>
      <c r="B129" s="4"/>
      <c r="C129" s="4"/>
      <c r="D129" s="4"/>
      <c r="E129" s="50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21.0" customHeight="1">
      <c r="A130" s="4"/>
      <c r="B130" s="4"/>
      <c r="C130" s="4"/>
      <c r="D130" s="4"/>
      <c r="E130" s="50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21.0" customHeight="1">
      <c r="A131" s="4"/>
      <c r="B131" s="4"/>
      <c r="C131" s="4"/>
      <c r="D131" s="4"/>
      <c r="E131" s="50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21.0" customHeight="1">
      <c r="A132" s="4"/>
      <c r="B132" s="4"/>
      <c r="C132" s="4"/>
      <c r="D132" s="4"/>
      <c r="E132" s="50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21.0" customHeight="1">
      <c r="A133" s="4"/>
      <c r="B133" s="4"/>
      <c r="C133" s="4"/>
      <c r="D133" s="4"/>
      <c r="E133" s="50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21.0" customHeight="1">
      <c r="A134" s="4"/>
      <c r="B134" s="4"/>
      <c r="C134" s="4"/>
      <c r="D134" s="4"/>
      <c r="E134" s="50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21.0" customHeight="1">
      <c r="A135" s="4"/>
      <c r="B135" s="4"/>
      <c r="C135" s="4"/>
      <c r="D135" s="4"/>
      <c r="E135" s="50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21.0" customHeight="1">
      <c r="A136" s="4"/>
      <c r="B136" s="4"/>
      <c r="C136" s="4"/>
      <c r="D136" s="4"/>
      <c r="E136" s="5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21.0" customHeight="1">
      <c r="A137" s="4"/>
      <c r="B137" s="4"/>
      <c r="C137" s="4"/>
      <c r="D137" s="4"/>
      <c r="E137" s="50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21.0" customHeight="1">
      <c r="A138" s="4"/>
      <c r="B138" s="4"/>
      <c r="C138" s="4"/>
      <c r="D138" s="4"/>
      <c r="E138" s="50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21.0" customHeight="1">
      <c r="A139" s="4"/>
      <c r="B139" s="4"/>
      <c r="C139" s="4"/>
      <c r="D139" s="4"/>
      <c r="E139" s="50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21.0" customHeight="1">
      <c r="A140" s="4"/>
      <c r="B140" s="4"/>
      <c r="C140" s="4"/>
      <c r="D140" s="4"/>
      <c r="E140" s="50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21.0" customHeight="1">
      <c r="A141" s="4"/>
      <c r="B141" s="4"/>
      <c r="C141" s="4"/>
      <c r="D141" s="4"/>
      <c r="E141" s="50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21.0" customHeight="1">
      <c r="A142" s="4"/>
      <c r="B142" s="4"/>
      <c r="C142" s="4"/>
      <c r="D142" s="4"/>
      <c r="E142" s="50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21.0" customHeight="1">
      <c r="A143" s="4"/>
      <c r="B143" s="4"/>
      <c r="C143" s="4"/>
      <c r="D143" s="4"/>
      <c r="E143" s="50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21.0" customHeight="1">
      <c r="A144" s="4"/>
      <c r="B144" s="4"/>
      <c r="C144" s="4"/>
      <c r="D144" s="4"/>
      <c r="E144" s="50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21.0" customHeight="1">
      <c r="A145" s="4"/>
      <c r="B145" s="4"/>
      <c r="C145" s="4"/>
      <c r="D145" s="4"/>
      <c r="E145" s="50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21.0" customHeight="1">
      <c r="A146" s="4"/>
      <c r="B146" s="4"/>
      <c r="C146" s="4"/>
      <c r="D146" s="4"/>
      <c r="E146" s="50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21.0" customHeight="1">
      <c r="A147" s="4"/>
      <c r="B147" s="4"/>
      <c r="C147" s="4"/>
      <c r="D147" s="4"/>
      <c r="E147" s="50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21.0" customHeight="1">
      <c r="A148" s="4"/>
      <c r="B148" s="4"/>
      <c r="C148" s="4"/>
      <c r="D148" s="4"/>
      <c r="E148" s="50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1.0" customHeight="1">
      <c r="A149" s="4"/>
      <c r="B149" s="4"/>
      <c r="C149" s="4"/>
      <c r="D149" s="4"/>
      <c r="E149" s="50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21.0" customHeight="1">
      <c r="A150" s="4"/>
      <c r="B150" s="4"/>
      <c r="C150" s="4"/>
      <c r="D150" s="4"/>
      <c r="E150" s="50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21.0" customHeight="1">
      <c r="A151" s="4"/>
      <c r="B151" s="4"/>
      <c r="C151" s="4"/>
      <c r="D151" s="4"/>
      <c r="E151" s="50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21.0" customHeight="1">
      <c r="A152" s="4"/>
      <c r="B152" s="4"/>
      <c r="C152" s="4"/>
      <c r="D152" s="4"/>
      <c r="E152" s="50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21.0" customHeight="1">
      <c r="A153" s="4"/>
      <c r="B153" s="4"/>
      <c r="C153" s="4"/>
      <c r="D153" s="4"/>
      <c r="E153" s="50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21.0" customHeight="1">
      <c r="A154" s="4"/>
      <c r="B154" s="4"/>
      <c r="C154" s="4"/>
      <c r="D154" s="4"/>
      <c r="E154" s="50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21.0" customHeight="1">
      <c r="A155" s="4"/>
      <c r="B155" s="4"/>
      <c r="C155" s="4"/>
      <c r="D155" s="4"/>
      <c r="E155" s="50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21.0" customHeight="1">
      <c r="A156" s="4"/>
      <c r="B156" s="4"/>
      <c r="C156" s="4"/>
      <c r="D156" s="4"/>
      <c r="E156" s="50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21.0" customHeight="1">
      <c r="A157" s="4"/>
      <c r="B157" s="4"/>
      <c r="C157" s="4"/>
      <c r="D157" s="4"/>
      <c r="E157" s="5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21.0" customHeight="1">
      <c r="A158" s="4"/>
      <c r="B158" s="4"/>
      <c r="C158" s="4"/>
      <c r="D158" s="4"/>
      <c r="E158" s="5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21.0" customHeight="1">
      <c r="A159" s="4"/>
      <c r="B159" s="4"/>
      <c r="C159" s="4"/>
      <c r="D159" s="4"/>
      <c r="E159" s="5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21.0" customHeight="1">
      <c r="A160" s="4"/>
      <c r="B160" s="4"/>
      <c r="C160" s="4"/>
      <c r="D160" s="4"/>
      <c r="E160" s="50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21.0" customHeight="1">
      <c r="A161" s="4"/>
      <c r="B161" s="4"/>
      <c r="C161" s="4"/>
      <c r="D161" s="4"/>
      <c r="E161" s="5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21.0" customHeight="1">
      <c r="A162" s="4"/>
      <c r="B162" s="4"/>
      <c r="C162" s="4"/>
      <c r="D162" s="4"/>
      <c r="E162" s="5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21.0" customHeight="1">
      <c r="A163" s="4"/>
      <c r="B163" s="4"/>
      <c r="C163" s="4"/>
      <c r="D163" s="4"/>
      <c r="E163" s="50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21.0" customHeight="1">
      <c r="A164" s="4"/>
      <c r="B164" s="4"/>
      <c r="C164" s="4"/>
      <c r="D164" s="4"/>
      <c r="E164" s="5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21.0" customHeight="1">
      <c r="A165" s="4"/>
      <c r="B165" s="4"/>
      <c r="C165" s="4"/>
      <c r="D165" s="4"/>
      <c r="E165" s="5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21.0" customHeight="1">
      <c r="A166" s="4"/>
      <c r="B166" s="4"/>
      <c r="C166" s="4"/>
      <c r="D166" s="4"/>
      <c r="E166" s="5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21.0" customHeight="1">
      <c r="A167" s="4"/>
      <c r="B167" s="4"/>
      <c r="C167" s="4"/>
      <c r="D167" s="4"/>
      <c r="E167" s="50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21.0" customHeight="1">
      <c r="A168" s="4"/>
      <c r="B168" s="4"/>
      <c r="C168" s="4"/>
      <c r="D168" s="4"/>
      <c r="E168" s="50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21.0" customHeight="1">
      <c r="A169" s="4"/>
      <c r="B169" s="4"/>
      <c r="C169" s="4"/>
      <c r="D169" s="4"/>
      <c r="E169" s="50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21.0" customHeight="1">
      <c r="A170" s="4"/>
      <c r="B170" s="4"/>
      <c r="C170" s="4"/>
      <c r="D170" s="4"/>
      <c r="E170" s="50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21.0" customHeight="1">
      <c r="A171" s="4"/>
      <c r="B171" s="4"/>
      <c r="C171" s="4"/>
      <c r="D171" s="4"/>
      <c r="E171" s="50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21.0" customHeight="1">
      <c r="A172" s="4"/>
      <c r="B172" s="4"/>
      <c r="C172" s="4"/>
      <c r="D172" s="4"/>
      <c r="E172" s="50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21.0" customHeight="1">
      <c r="A173" s="4"/>
      <c r="B173" s="4"/>
      <c r="C173" s="4"/>
      <c r="D173" s="4"/>
      <c r="E173" s="50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21.0" customHeight="1">
      <c r="A174" s="4"/>
      <c r="B174" s="4"/>
      <c r="C174" s="4"/>
      <c r="D174" s="4"/>
      <c r="E174" s="50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21.0" customHeight="1">
      <c r="A175" s="4"/>
      <c r="B175" s="4"/>
      <c r="C175" s="4"/>
      <c r="D175" s="4"/>
      <c r="E175" s="50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21.0" customHeight="1">
      <c r="A176" s="4"/>
      <c r="B176" s="4"/>
      <c r="C176" s="4"/>
      <c r="D176" s="4"/>
      <c r="E176" s="50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21.0" customHeight="1">
      <c r="A177" s="4"/>
      <c r="B177" s="4"/>
      <c r="C177" s="4"/>
      <c r="D177" s="4"/>
      <c r="E177" s="50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21.0" customHeight="1">
      <c r="A178" s="4"/>
      <c r="B178" s="4"/>
      <c r="C178" s="4"/>
      <c r="D178" s="4"/>
      <c r="E178" s="50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21.0" customHeight="1">
      <c r="A179" s="4"/>
      <c r="B179" s="4"/>
      <c r="C179" s="4"/>
      <c r="D179" s="4"/>
      <c r="E179" s="50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21.0" customHeight="1">
      <c r="A180" s="4"/>
      <c r="B180" s="4"/>
      <c r="C180" s="4"/>
      <c r="D180" s="4"/>
      <c r="E180" s="50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21.0" customHeight="1">
      <c r="A181" s="4"/>
      <c r="B181" s="4"/>
      <c r="C181" s="4"/>
      <c r="D181" s="4"/>
      <c r="E181" s="50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21.0" customHeight="1">
      <c r="A182" s="4"/>
      <c r="B182" s="4"/>
      <c r="C182" s="4"/>
      <c r="D182" s="4"/>
      <c r="E182" s="50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21.0" customHeight="1">
      <c r="A183" s="4"/>
      <c r="B183" s="4"/>
      <c r="C183" s="4"/>
      <c r="D183" s="4"/>
      <c r="E183" s="50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21.0" customHeight="1">
      <c r="A184" s="4"/>
      <c r="B184" s="4"/>
      <c r="C184" s="4"/>
      <c r="D184" s="4"/>
      <c r="E184" s="50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21.0" customHeight="1">
      <c r="A185" s="4"/>
      <c r="B185" s="4"/>
      <c r="C185" s="4"/>
      <c r="D185" s="4"/>
      <c r="E185" s="5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21.0" customHeight="1">
      <c r="A186" s="4"/>
      <c r="B186" s="4"/>
      <c r="C186" s="4"/>
      <c r="D186" s="4"/>
      <c r="E186" s="50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21.0" customHeight="1">
      <c r="A187" s="4"/>
      <c r="B187" s="4"/>
      <c r="C187" s="4"/>
      <c r="D187" s="4"/>
      <c r="E187" s="50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21.0" customHeight="1">
      <c r="A188" s="4"/>
      <c r="B188" s="4"/>
      <c r="C188" s="4"/>
      <c r="D188" s="4"/>
      <c r="E188" s="50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21.0" customHeight="1">
      <c r="A189" s="4"/>
      <c r="B189" s="4"/>
      <c r="C189" s="4"/>
      <c r="D189" s="4"/>
      <c r="E189" s="50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21.0" customHeight="1">
      <c r="A190" s="4"/>
      <c r="B190" s="4"/>
      <c r="C190" s="4"/>
      <c r="D190" s="4"/>
      <c r="E190" s="50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21.0" customHeight="1">
      <c r="A191" s="4"/>
      <c r="B191" s="4"/>
      <c r="C191" s="4"/>
      <c r="D191" s="4"/>
      <c r="E191" s="50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21.0" customHeight="1">
      <c r="A192" s="4"/>
      <c r="B192" s="4"/>
      <c r="C192" s="4"/>
      <c r="D192" s="4"/>
      <c r="E192" s="50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21.0" customHeight="1">
      <c r="A193" s="4"/>
      <c r="B193" s="4"/>
      <c r="C193" s="4"/>
      <c r="D193" s="4"/>
      <c r="E193" s="50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21.0" customHeight="1">
      <c r="A194" s="4"/>
      <c r="B194" s="4"/>
      <c r="C194" s="4"/>
      <c r="D194" s="4"/>
      <c r="E194" s="50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21.0" customHeight="1">
      <c r="A195" s="4"/>
      <c r="B195" s="4"/>
      <c r="C195" s="4"/>
      <c r="D195" s="4"/>
      <c r="E195" s="50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21.0" customHeight="1">
      <c r="A196" s="4"/>
      <c r="B196" s="4"/>
      <c r="C196" s="4"/>
      <c r="D196" s="4"/>
      <c r="E196" s="50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21.0" customHeight="1">
      <c r="A197" s="4"/>
      <c r="B197" s="4"/>
      <c r="C197" s="4"/>
      <c r="D197" s="4"/>
      <c r="E197" s="50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21.0" customHeight="1">
      <c r="A198" s="4"/>
      <c r="B198" s="4"/>
      <c r="C198" s="4"/>
      <c r="D198" s="4"/>
      <c r="E198" s="50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21.0" customHeight="1">
      <c r="A199" s="4"/>
      <c r="B199" s="4"/>
      <c r="C199" s="4"/>
      <c r="D199" s="4"/>
      <c r="E199" s="50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21.0" customHeight="1">
      <c r="A200" s="4"/>
      <c r="B200" s="4"/>
      <c r="C200" s="4"/>
      <c r="D200" s="4"/>
      <c r="E200" s="50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21.0" customHeight="1">
      <c r="A201" s="4"/>
      <c r="B201" s="4"/>
      <c r="C201" s="4"/>
      <c r="D201" s="4"/>
      <c r="E201" s="50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21.0" customHeight="1">
      <c r="A202" s="4"/>
      <c r="B202" s="4"/>
      <c r="C202" s="4"/>
      <c r="D202" s="4"/>
      <c r="E202" s="50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21.0" customHeight="1">
      <c r="A203" s="4"/>
      <c r="B203" s="4"/>
      <c r="C203" s="4"/>
      <c r="D203" s="4"/>
      <c r="E203" s="50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21.0" customHeight="1">
      <c r="A204" s="4"/>
      <c r="B204" s="4"/>
      <c r="C204" s="4"/>
      <c r="D204" s="4"/>
      <c r="E204" s="50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21.0" customHeight="1">
      <c r="A205" s="4"/>
      <c r="B205" s="4"/>
      <c r="C205" s="4"/>
      <c r="D205" s="4"/>
      <c r="E205" s="50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21.0" customHeight="1">
      <c r="A206" s="4"/>
      <c r="B206" s="4"/>
      <c r="C206" s="4"/>
      <c r="D206" s="4"/>
      <c r="E206" s="50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21.0" customHeight="1">
      <c r="A207" s="4"/>
      <c r="B207" s="4"/>
      <c r="C207" s="4"/>
      <c r="D207" s="4"/>
      <c r="E207" s="50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21.0" customHeight="1">
      <c r="A208" s="4"/>
      <c r="B208" s="4"/>
      <c r="C208" s="4"/>
      <c r="D208" s="4"/>
      <c r="E208" s="50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21.0" customHeight="1">
      <c r="A209" s="4"/>
      <c r="B209" s="4"/>
      <c r="C209" s="4"/>
      <c r="D209" s="4"/>
      <c r="E209" s="50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21.0" customHeight="1">
      <c r="A210" s="4"/>
      <c r="B210" s="4"/>
      <c r="C210" s="4"/>
      <c r="D210" s="4"/>
      <c r="E210" s="50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21.0" customHeight="1">
      <c r="A211" s="4"/>
      <c r="B211" s="4"/>
      <c r="C211" s="4"/>
      <c r="D211" s="4"/>
      <c r="E211" s="50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21.0" customHeight="1">
      <c r="A212" s="4"/>
      <c r="B212" s="4"/>
      <c r="C212" s="4"/>
      <c r="D212" s="4"/>
      <c r="E212" s="50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21.0" customHeight="1">
      <c r="A213" s="4"/>
      <c r="B213" s="4"/>
      <c r="C213" s="4"/>
      <c r="D213" s="4"/>
      <c r="E213" s="50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21.0" customHeight="1">
      <c r="A214" s="4"/>
      <c r="B214" s="4"/>
      <c r="C214" s="4"/>
      <c r="D214" s="4"/>
      <c r="E214" s="50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21.0" customHeight="1">
      <c r="A215" s="4"/>
      <c r="B215" s="4"/>
      <c r="C215" s="4"/>
      <c r="D215" s="4"/>
      <c r="E215" s="50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21.0" customHeight="1">
      <c r="A216" s="4"/>
      <c r="B216" s="4"/>
      <c r="C216" s="4"/>
      <c r="D216" s="4"/>
      <c r="E216" s="50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21.0" customHeight="1">
      <c r="A217" s="4"/>
      <c r="B217" s="4"/>
      <c r="C217" s="4"/>
      <c r="D217" s="4"/>
      <c r="E217" s="50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21.0" customHeight="1">
      <c r="A218" s="4"/>
      <c r="B218" s="4"/>
      <c r="C218" s="4"/>
      <c r="D218" s="4"/>
      <c r="E218" s="50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21.0" customHeight="1">
      <c r="A219" s="4"/>
      <c r="B219" s="4"/>
      <c r="C219" s="4"/>
      <c r="D219" s="4"/>
      <c r="E219" s="50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21.0" customHeight="1">
      <c r="A220" s="4"/>
      <c r="B220" s="4"/>
      <c r="C220" s="4"/>
      <c r="D220" s="4"/>
      <c r="E220" s="50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21.0" customHeight="1">
      <c r="A221" s="4"/>
      <c r="B221" s="4"/>
      <c r="C221" s="4"/>
      <c r="D221" s="4"/>
      <c r="E221" s="50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21.0" customHeight="1">
      <c r="A222" s="4"/>
      <c r="B222" s="4"/>
      <c r="C222" s="4"/>
      <c r="D222" s="4"/>
      <c r="E222" s="50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21.0" customHeight="1">
      <c r="A223" s="4"/>
      <c r="B223" s="4"/>
      <c r="C223" s="4"/>
      <c r="D223" s="4"/>
      <c r="E223" s="50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21.0" customHeight="1">
      <c r="A224" s="4"/>
      <c r="B224" s="4"/>
      <c r="C224" s="4"/>
      <c r="D224" s="4"/>
      <c r="E224" s="50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21.0" customHeight="1">
      <c r="A225" s="4"/>
      <c r="B225" s="4"/>
      <c r="C225" s="4"/>
      <c r="D225" s="4"/>
      <c r="E225" s="5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21.0" customHeight="1">
      <c r="A226" s="4"/>
      <c r="B226" s="4"/>
      <c r="C226" s="4"/>
      <c r="D226" s="4"/>
      <c r="E226" s="5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21.0" customHeight="1">
      <c r="A227" s="4"/>
      <c r="B227" s="4"/>
      <c r="C227" s="4"/>
      <c r="D227" s="4"/>
      <c r="E227" s="50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21.0" customHeight="1">
      <c r="A228" s="4"/>
      <c r="B228" s="4"/>
      <c r="C228" s="4"/>
      <c r="D228" s="4"/>
      <c r="E228" s="50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21.0" customHeight="1">
      <c r="A229" s="4"/>
      <c r="B229" s="4"/>
      <c r="C229" s="4"/>
      <c r="D229" s="4"/>
      <c r="E229" s="50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21.0" customHeight="1">
      <c r="A230" s="4"/>
      <c r="B230" s="4"/>
      <c r="C230" s="4"/>
      <c r="D230" s="4"/>
      <c r="E230" s="50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21.0" customHeight="1">
      <c r="A231" s="4"/>
      <c r="B231" s="4"/>
      <c r="C231" s="4"/>
      <c r="D231" s="4"/>
      <c r="E231" s="50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21.0" customHeight="1">
      <c r="A232" s="4"/>
      <c r="B232" s="4"/>
      <c r="C232" s="4"/>
      <c r="D232" s="4"/>
      <c r="E232" s="50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21.0" customHeight="1">
      <c r="A233" s="4"/>
      <c r="B233" s="4"/>
      <c r="C233" s="4"/>
      <c r="D233" s="4"/>
      <c r="E233" s="50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21.0" customHeight="1">
      <c r="A234" s="4"/>
      <c r="B234" s="4"/>
      <c r="C234" s="4"/>
      <c r="D234" s="4"/>
      <c r="E234" s="50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21.0" customHeight="1">
      <c r="A235" s="4"/>
      <c r="B235" s="4"/>
      <c r="C235" s="4"/>
      <c r="D235" s="4"/>
      <c r="E235" s="50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21.0" customHeight="1">
      <c r="A236" s="4"/>
      <c r="B236" s="4"/>
      <c r="C236" s="4"/>
      <c r="D236" s="4"/>
      <c r="E236" s="50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21.0" customHeight="1">
      <c r="A237" s="4"/>
      <c r="B237" s="4"/>
      <c r="C237" s="4"/>
      <c r="D237" s="4"/>
      <c r="E237" s="50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21.0" customHeight="1">
      <c r="A238" s="4"/>
      <c r="B238" s="4"/>
      <c r="C238" s="4"/>
      <c r="D238" s="4"/>
      <c r="E238" s="50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21.0" customHeight="1">
      <c r="A239" s="4"/>
      <c r="B239" s="4"/>
      <c r="C239" s="4"/>
      <c r="D239" s="4"/>
      <c r="E239" s="50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21.0" customHeight="1">
      <c r="A240" s="4"/>
      <c r="B240" s="4"/>
      <c r="C240" s="4"/>
      <c r="D240" s="4"/>
      <c r="E240" s="50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21.0" customHeight="1">
      <c r="A241" s="4"/>
      <c r="B241" s="4"/>
      <c r="C241" s="4"/>
      <c r="D241" s="4"/>
      <c r="E241" s="50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21.0" customHeight="1">
      <c r="A242" s="4"/>
      <c r="B242" s="4"/>
      <c r="C242" s="4"/>
      <c r="D242" s="4"/>
      <c r="E242" s="50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21.0" customHeight="1">
      <c r="A243" s="4"/>
      <c r="B243" s="4"/>
      <c r="C243" s="4"/>
      <c r="D243" s="4"/>
      <c r="E243" s="50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21.0" customHeight="1">
      <c r="A244" s="4"/>
      <c r="B244" s="4"/>
      <c r="C244" s="4"/>
      <c r="D244" s="4"/>
      <c r="E244" s="50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21.0" customHeight="1">
      <c r="A245" s="4"/>
      <c r="B245" s="4"/>
      <c r="C245" s="4"/>
      <c r="D245" s="4"/>
      <c r="E245" s="50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21.0" customHeight="1">
      <c r="A246" s="4"/>
      <c r="B246" s="4"/>
      <c r="C246" s="4"/>
      <c r="D246" s="4"/>
      <c r="E246" s="50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21.0" customHeight="1">
      <c r="A247" s="4"/>
      <c r="B247" s="4"/>
      <c r="C247" s="4"/>
      <c r="D247" s="4"/>
      <c r="E247" s="50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21.0" customHeight="1">
      <c r="A248" s="4"/>
      <c r="B248" s="4"/>
      <c r="C248" s="4"/>
      <c r="D248" s="4"/>
      <c r="E248" s="50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21.0" customHeight="1">
      <c r="A249" s="4"/>
      <c r="B249" s="4"/>
      <c r="C249" s="4"/>
      <c r="D249" s="4"/>
      <c r="E249" s="50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21.0" customHeight="1">
      <c r="A250" s="4"/>
      <c r="B250" s="4"/>
      <c r="C250" s="4"/>
      <c r="D250" s="4"/>
      <c r="E250" s="50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21.0" customHeight="1">
      <c r="A251" s="4"/>
      <c r="B251" s="4"/>
      <c r="C251" s="4"/>
      <c r="D251" s="4"/>
      <c r="E251" s="50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21.0" customHeight="1">
      <c r="A252" s="4"/>
      <c r="B252" s="4"/>
      <c r="C252" s="4"/>
      <c r="D252" s="4"/>
      <c r="E252" s="50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21.0" customHeight="1">
      <c r="A253" s="4"/>
      <c r="B253" s="4"/>
      <c r="C253" s="4"/>
      <c r="D253" s="4"/>
      <c r="E253" s="50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21.0" customHeight="1">
      <c r="A254" s="4"/>
      <c r="B254" s="4"/>
      <c r="C254" s="4"/>
      <c r="D254" s="4"/>
      <c r="E254" s="50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21.0" customHeight="1">
      <c r="A255" s="4"/>
      <c r="B255" s="4"/>
      <c r="C255" s="4"/>
      <c r="D255" s="4"/>
      <c r="E255" s="50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21.0" customHeight="1">
      <c r="A256" s="4"/>
      <c r="B256" s="4"/>
      <c r="C256" s="4"/>
      <c r="D256" s="4"/>
      <c r="E256" s="50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21.0" customHeight="1">
      <c r="A257" s="4"/>
      <c r="B257" s="4"/>
      <c r="C257" s="4"/>
      <c r="D257" s="4"/>
      <c r="E257" s="50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21.0" customHeight="1">
      <c r="A258" s="4"/>
      <c r="B258" s="4"/>
      <c r="C258" s="4"/>
      <c r="D258" s="4"/>
      <c r="E258" s="50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21.0" customHeight="1">
      <c r="A259" s="4"/>
      <c r="B259" s="4"/>
      <c r="C259" s="4"/>
      <c r="D259" s="4"/>
      <c r="E259" s="50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21.0" customHeight="1">
      <c r="A260" s="4"/>
      <c r="B260" s="4"/>
      <c r="C260" s="4"/>
      <c r="D260" s="4"/>
      <c r="E260" s="5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21.0" customHeight="1">
      <c r="A261" s="4"/>
      <c r="B261" s="4"/>
      <c r="C261" s="4"/>
      <c r="D261" s="4"/>
      <c r="E261" s="50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21.0" customHeight="1">
      <c r="A262" s="4"/>
      <c r="B262" s="4"/>
      <c r="C262" s="4"/>
      <c r="D262" s="4"/>
      <c r="E262" s="50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21.0" customHeight="1">
      <c r="A263" s="4"/>
      <c r="B263" s="4"/>
      <c r="C263" s="4"/>
      <c r="D263" s="4"/>
      <c r="E263" s="50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21.0" customHeight="1">
      <c r="A264" s="4"/>
      <c r="B264" s="4"/>
      <c r="C264" s="4"/>
      <c r="D264" s="4"/>
      <c r="E264" s="50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21.0" customHeight="1">
      <c r="A265" s="4"/>
      <c r="B265" s="4"/>
      <c r="C265" s="4"/>
      <c r="D265" s="4"/>
      <c r="E265" s="50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21.0" customHeight="1">
      <c r="A266" s="4"/>
      <c r="B266" s="4"/>
      <c r="C266" s="4"/>
      <c r="D266" s="4"/>
      <c r="E266" s="50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21.0" customHeight="1">
      <c r="A267" s="4"/>
      <c r="B267" s="4"/>
      <c r="C267" s="4"/>
      <c r="D267" s="4"/>
      <c r="E267" s="50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21.0" customHeight="1">
      <c r="A268" s="4"/>
      <c r="B268" s="4"/>
      <c r="C268" s="4"/>
      <c r="D268" s="4"/>
      <c r="E268" s="50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21.0" customHeight="1">
      <c r="A269" s="4"/>
      <c r="B269" s="4"/>
      <c r="C269" s="4"/>
      <c r="D269" s="4"/>
      <c r="E269" s="50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21.0" customHeight="1">
      <c r="A270" s="4"/>
      <c r="B270" s="4"/>
      <c r="C270" s="4"/>
      <c r="D270" s="4"/>
      <c r="E270" s="50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21.0" customHeight="1">
      <c r="A271" s="4"/>
      <c r="B271" s="4"/>
      <c r="C271" s="4"/>
      <c r="D271" s="4"/>
      <c r="E271" s="50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21.0" customHeight="1">
      <c r="A272" s="4"/>
      <c r="B272" s="4"/>
      <c r="C272" s="4"/>
      <c r="D272" s="4"/>
      <c r="E272" s="50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21.0" customHeight="1">
      <c r="A273" s="4"/>
      <c r="B273" s="4"/>
      <c r="C273" s="4"/>
      <c r="D273" s="4"/>
      <c r="E273" s="50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21.0" customHeight="1">
      <c r="A274" s="4"/>
      <c r="B274" s="4"/>
      <c r="C274" s="4"/>
      <c r="D274" s="4"/>
      <c r="E274" s="50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21.0" customHeight="1">
      <c r="A275" s="4"/>
      <c r="B275" s="4"/>
      <c r="C275" s="4"/>
      <c r="D275" s="4"/>
      <c r="E275" s="50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21.0" customHeight="1">
      <c r="A276" s="4"/>
      <c r="B276" s="4"/>
      <c r="C276" s="4"/>
      <c r="D276" s="4"/>
      <c r="E276" s="50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21.0" customHeight="1">
      <c r="A277" s="4"/>
      <c r="B277" s="4"/>
      <c r="C277" s="4"/>
      <c r="D277" s="4"/>
      <c r="E277" s="50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21.0" customHeight="1">
      <c r="A278" s="4"/>
      <c r="B278" s="4"/>
      <c r="C278" s="4"/>
      <c r="D278" s="4"/>
      <c r="E278" s="50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21.0" customHeight="1">
      <c r="A279" s="4"/>
      <c r="B279" s="4"/>
      <c r="C279" s="4"/>
      <c r="D279" s="4"/>
      <c r="E279" s="50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21.0" customHeight="1">
      <c r="A280" s="4"/>
      <c r="B280" s="4"/>
      <c r="C280" s="4"/>
      <c r="D280" s="4"/>
      <c r="E280" s="50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21.0" customHeight="1">
      <c r="A281" s="4"/>
      <c r="B281" s="4"/>
      <c r="C281" s="4"/>
      <c r="D281" s="4"/>
      <c r="E281" s="50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21.0" customHeight="1">
      <c r="A282" s="4"/>
      <c r="B282" s="4"/>
      <c r="C282" s="4"/>
      <c r="D282" s="4"/>
      <c r="E282" s="50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21.0" customHeight="1">
      <c r="A283" s="4"/>
      <c r="B283" s="4"/>
      <c r="C283" s="4"/>
      <c r="D283" s="4"/>
      <c r="E283" s="50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21.0" customHeight="1">
      <c r="A284" s="4"/>
      <c r="B284" s="4"/>
      <c r="C284" s="4"/>
      <c r="D284" s="4"/>
      <c r="E284" s="50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21.0" customHeight="1">
      <c r="A285" s="4"/>
      <c r="B285" s="4"/>
      <c r="C285" s="4"/>
      <c r="D285" s="4"/>
      <c r="E285" s="50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21.0" customHeight="1">
      <c r="A286" s="4"/>
      <c r="B286" s="4"/>
      <c r="C286" s="4"/>
      <c r="D286" s="4"/>
      <c r="E286" s="50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21.0" customHeight="1">
      <c r="A287" s="4"/>
      <c r="B287" s="4"/>
      <c r="C287" s="4"/>
      <c r="D287" s="4"/>
      <c r="E287" s="50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21.0" customHeight="1">
      <c r="A288" s="4"/>
      <c r="B288" s="4"/>
      <c r="C288" s="4"/>
      <c r="D288" s="4"/>
      <c r="E288" s="50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21.0" customHeight="1">
      <c r="A289" s="4"/>
      <c r="B289" s="4"/>
      <c r="C289" s="4"/>
      <c r="D289" s="4"/>
      <c r="E289" s="50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21.0" customHeight="1">
      <c r="A290" s="4"/>
      <c r="B290" s="4"/>
      <c r="C290" s="4"/>
      <c r="D290" s="4"/>
      <c r="E290" s="50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21.0" customHeight="1">
      <c r="A291" s="4"/>
      <c r="B291" s="4"/>
      <c r="C291" s="4"/>
      <c r="D291" s="4"/>
      <c r="E291" s="50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21.0" customHeight="1">
      <c r="A292" s="4"/>
      <c r="B292" s="4"/>
      <c r="C292" s="4"/>
      <c r="D292" s="4"/>
      <c r="E292" s="50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21.0" customHeight="1">
      <c r="A293" s="4"/>
      <c r="B293" s="4"/>
      <c r="C293" s="4"/>
      <c r="D293" s="4"/>
      <c r="E293" s="50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21.0" customHeight="1">
      <c r="A294" s="4"/>
      <c r="B294" s="4"/>
      <c r="C294" s="4"/>
      <c r="D294" s="4"/>
      <c r="E294" s="50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21.0" customHeight="1">
      <c r="A295" s="4"/>
      <c r="B295" s="4"/>
      <c r="C295" s="4"/>
      <c r="D295" s="4"/>
      <c r="E295" s="50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21.0" customHeight="1">
      <c r="A296" s="4"/>
      <c r="B296" s="4"/>
      <c r="C296" s="4"/>
      <c r="D296" s="4"/>
      <c r="E296" s="50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21.0" customHeight="1">
      <c r="A297" s="4"/>
      <c r="B297" s="4"/>
      <c r="C297" s="4"/>
      <c r="D297" s="4"/>
      <c r="E297" s="50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21.0" customHeight="1">
      <c r="A298" s="4"/>
      <c r="B298" s="4"/>
      <c r="C298" s="4"/>
      <c r="D298" s="4"/>
      <c r="E298" s="50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21.0" customHeight="1">
      <c r="A299" s="4"/>
      <c r="B299" s="4"/>
      <c r="C299" s="4"/>
      <c r="D299" s="4"/>
      <c r="E299" s="5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21.0" customHeight="1">
      <c r="A300" s="4"/>
      <c r="B300" s="4"/>
      <c r="C300" s="4"/>
      <c r="D300" s="4"/>
      <c r="E300" s="5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21.0" customHeight="1">
      <c r="A301" s="4"/>
      <c r="B301" s="4"/>
      <c r="C301" s="4"/>
      <c r="D301" s="4"/>
      <c r="E301" s="50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21.0" customHeight="1">
      <c r="A302" s="4"/>
      <c r="B302" s="4"/>
      <c r="C302" s="4"/>
      <c r="D302" s="4"/>
      <c r="E302" s="50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21.0" customHeight="1">
      <c r="A303" s="4"/>
      <c r="B303" s="4"/>
      <c r="C303" s="4"/>
      <c r="D303" s="4"/>
      <c r="E303" s="5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21.0" customHeight="1">
      <c r="A304" s="4"/>
      <c r="B304" s="4"/>
      <c r="C304" s="4"/>
      <c r="D304" s="4"/>
      <c r="E304" s="5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21.0" customHeight="1">
      <c r="A305" s="4"/>
      <c r="B305" s="4"/>
      <c r="C305" s="4"/>
      <c r="D305" s="4"/>
      <c r="E305" s="50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21.0" customHeight="1">
      <c r="A306" s="4"/>
      <c r="B306" s="4"/>
      <c r="C306" s="4"/>
      <c r="D306" s="4"/>
      <c r="E306" s="50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21.0" customHeight="1">
      <c r="A307" s="4"/>
      <c r="B307" s="4"/>
      <c r="C307" s="4"/>
      <c r="D307" s="4"/>
      <c r="E307" s="50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21.0" customHeight="1">
      <c r="A308" s="4"/>
      <c r="B308" s="4"/>
      <c r="C308" s="4"/>
      <c r="D308" s="4"/>
      <c r="E308" s="50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21.0" customHeight="1">
      <c r="A309" s="4"/>
      <c r="B309" s="4"/>
      <c r="C309" s="4"/>
      <c r="D309" s="4"/>
      <c r="E309" s="50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21.0" customHeight="1">
      <c r="A310" s="4"/>
      <c r="B310" s="4"/>
      <c r="C310" s="4"/>
      <c r="D310" s="4"/>
      <c r="E310" s="50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21.0" customHeight="1">
      <c r="A311" s="4"/>
      <c r="B311" s="4"/>
      <c r="C311" s="4"/>
      <c r="D311" s="4"/>
      <c r="E311" s="5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21.0" customHeight="1">
      <c r="A312" s="4"/>
      <c r="B312" s="4"/>
      <c r="C312" s="4"/>
      <c r="D312" s="4"/>
      <c r="E312" s="50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21.0" customHeight="1">
      <c r="A313" s="4"/>
      <c r="B313" s="4"/>
      <c r="C313" s="4"/>
      <c r="D313" s="4"/>
      <c r="E313" s="50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21.0" customHeight="1">
      <c r="A314" s="4"/>
      <c r="B314" s="4"/>
      <c r="C314" s="4"/>
      <c r="D314" s="4"/>
      <c r="E314" s="50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21.0" customHeight="1">
      <c r="A315" s="4"/>
      <c r="B315" s="4"/>
      <c r="C315" s="4"/>
      <c r="D315" s="4"/>
      <c r="E315" s="50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21.0" customHeight="1">
      <c r="A316" s="4"/>
      <c r="B316" s="4"/>
      <c r="C316" s="4"/>
      <c r="D316" s="4"/>
      <c r="E316" s="50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21.0" customHeight="1">
      <c r="A317" s="4"/>
      <c r="B317" s="4"/>
      <c r="C317" s="4"/>
      <c r="D317" s="4"/>
      <c r="E317" s="50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21.0" customHeight="1">
      <c r="A318" s="4"/>
      <c r="B318" s="4"/>
      <c r="C318" s="4"/>
      <c r="D318" s="4"/>
      <c r="E318" s="50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21.0" customHeight="1">
      <c r="A319" s="4"/>
      <c r="B319" s="4"/>
      <c r="C319" s="4"/>
      <c r="D319" s="4"/>
      <c r="E319" s="50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21.0" customHeight="1">
      <c r="A320" s="4"/>
      <c r="B320" s="4"/>
      <c r="C320" s="4"/>
      <c r="D320" s="4"/>
      <c r="E320" s="50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21.0" customHeight="1">
      <c r="A321" s="4"/>
      <c r="B321" s="4"/>
      <c r="C321" s="4"/>
      <c r="D321" s="4"/>
      <c r="E321" s="50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21.0" customHeight="1">
      <c r="A322" s="4"/>
      <c r="B322" s="4"/>
      <c r="C322" s="4"/>
      <c r="D322" s="4"/>
      <c r="E322" s="50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21.0" customHeight="1">
      <c r="A323" s="4"/>
      <c r="B323" s="4"/>
      <c r="C323" s="4"/>
      <c r="D323" s="4"/>
      <c r="E323" s="50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21.0" customHeight="1">
      <c r="A324" s="4"/>
      <c r="B324" s="4"/>
      <c r="C324" s="4"/>
      <c r="D324" s="4"/>
      <c r="E324" s="50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21.0" customHeight="1">
      <c r="A325" s="4"/>
      <c r="B325" s="4"/>
      <c r="C325" s="4"/>
      <c r="D325" s="4"/>
      <c r="E325" s="50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21.0" customHeight="1">
      <c r="A326" s="4"/>
      <c r="B326" s="4"/>
      <c r="C326" s="4"/>
      <c r="D326" s="4"/>
      <c r="E326" s="50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21.0" customHeight="1">
      <c r="A327" s="4"/>
      <c r="B327" s="4"/>
      <c r="C327" s="4"/>
      <c r="D327" s="4"/>
      <c r="E327" s="5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21.0" customHeight="1">
      <c r="A328" s="4"/>
      <c r="B328" s="4"/>
      <c r="C328" s="4"/>
      <c r="D328" s="4"/>
      <c r="E328" s="5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21.0" customHeight="1">
      <c r="A329" s="4"/>
      <c r="B329" s="4"/>
      <c r="C329" s="4"/>
      <c r="D329" s="4"/>
      <c r="E329" s="50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21.0" customHeight="1">
      <c r="A330" s="4"/>
      <c r="B330" s="4"/>
      <c r="C330" s="4"/>
      <c r="D330" s="4"/>
      <c r="E330" s="5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21.0" customHeight="1">
      <c r="A331" s="4"/>
      <c r="B331" s="4"/>
      <c r="C331" s="4"/>
      <c r="D331" s="4"/>
      <c r="E331" s="50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21.0" customHeight="1">
      <c r="A332" s="4"/>
      <c r="B332" s="4"/>
      <c r="C332" s="4"/>
      <c r="D332" s="4"/>
      <c r="E332" s="50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21.0" customHeight="1">
      <c r="A333" s="4"/>
      <c r="B333" s="4"/>
      <c r="C333" s="4"/>
      <c r="D333" s="4"/>
      <c r="E333" s="50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21.0" customHeight="1">
      <c r="A334" s="4"/>
      <c r="B334" s="4"/>
      <c r="C334" s="4"/>
      <c r="D334" s="4"/>
      <c r="E334" s="50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21.0" customHeight="1">
      <c r="A335" s="4"/>
      <c r="B335" s="4"/>
      <c r="C335" s="4"/>
      <c r="D335" s="4"/>
      <c r="E335" s="50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21.0" customHeight="1">
      <c r="A336" s="4"/>
      <c r="B336" s="4"/>
      <c r="C336" s="4"/>
      <c r="D336" s="4"/>
      <c r="E336" s="50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21.0" customHeight="1">
      <c r="A337" s="4"/>
      <c r="B337" s="4"/>
      <c r="C337" s="4"/>
      <c r="D337" s="4"/>
      <c r="E337" s="50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21.0" customHeight="1">
      <c r="A338" s="4"/>
      <c r="B338" s="4"/>
      <c r="C338" s="4"/>
      <c r="D338" s="4"/>
      <c r="E338" s="5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21.0" customHeight="1">
      <c r="A339" s="4"/>
      <c r="B339" s="4"/>
      <c r="C339" s="4"/>
      <c r="D339" s="4"/>
      <c r="E339" s="50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21.0" customHeight="1">
      <c r="A340" s="4"/>
      <c r="B340" s="4"/>
      <c r="C340" s="4"/>
      <c r="D340" s="4"/>
      <c r="E340" s="5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21.0" customHeight="1">
      <c r="A341" s="4"/>
      <c r="B341" s="4"/>
      <c r="C341" s="4"/>
      <c r="D341" s="4"/>
      <c r="E341" s="50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21.0" customHeight="1">
      <c r="A342" s="4"/>
      <c r="B342" s="4"/>
      <c r="C342" s="4"/>
      <c r="D342" s="4"/>
      <c r="E342" s="50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21.0" customHeight="1">
      <c r="A343" s="4"/>
      <c r="B343" s="4"/>
      <c r="C343" s="4"/>
      <c r="D343" s="4"/>
      <c r="E343" s="50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21.0" customHeight="1">
      <c r="A344" s="4"/>
      <c r="B344" s="4"/>
      <c r="C344" s="4"/>
      <c r="D344" s="4"/>
      <c r="E344" s="50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21.0" customHeight="1">
      <c r="A345" s="4"/>
      <c r="B345" s="4"/>
      <c r="C345" s="4"/>
      <c r="D345" s="4"/>
      <c r="E345" s="50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21.0" customHeight="1">
      <c r="A346" s="4"/>
      <c r="B346" s="4"/>
      <c r="C346" s="4"/>
      <c r="D346" s="4"/>
      <c r="E346" s="50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21.0" customHeight="1">
      <c r="A347" s="4"/>
      <c r="B347" s="4"/>
      <c r="C347" s="4"/>
      <c r="D347" s="4"/>
      <c r="E347" s="50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21.0" customHeight="1">
      <c r="A348" s="4"/>
      <c r="B348" s="4"/>
      <c r="C348" s="4"/>
      <c r="D348" s="4"/>
      <c r="E348" s="50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21.0" customHeight="1">
      <c r="A349" s="4"/>
      <c r="B349" s="4"/>
      <c r="C349" s="4"/>
      <c r="D349" s="4"/>
      <c r="E349" s="50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21.0" customHeight="1">
      <c r="A350" s="4"/>
      <c r="B350" s="4"/>
      <c r="C350" s="4"/>
      <c r="D350" s="4"/>
      <c r="E350" s="5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21.0" customHeight="1">
      <c r="A351" s="4"/>
      <c r="B351" s="4"/>
      <c r="C351" s="4"/>
      <c r="D351" s="4"/>
      <c r="E351" s="50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21.0" customHeight="1">
      <c r="A352" s="4"/>
      <c r="B352" s="4"/>
      <c r="C352" s="4"/>
      <c r="D352" s="4"/>
      <c r="E352" s="50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21.0" customHeight="1">
      <c r="A353" s="4"/>
      <c r="B353" s="4"/>
      <c r="C353" s="4"/>
      <c r="D353" s="4"/>
      <c r="E353" s="50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21.0" customHeight="1">
      <c r="A354" s="4"/>
      <c r="B354" s="4"/>
      <c r="C354" s="4"/>
      <c r="D354" s="4"/>
      <c r="E354" s="5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21.0" customHeight="1">
      <c r="A355" s="4"/>
      <c r="B355" s="4"/>
      <c r="C355" s="4"/>
      <c r="D355" s="4"/>
      <c r="E355" s="50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21.0" customHeight="1">
      <c r="A356" s="4"/>
      <c r="B356" s="4"/>
      <c r="C356" s="4"/>
      <c r="D356" s="4"/>
      <c r="E356" s="50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21.0" customHeight="1">
      <c r="A357" s="4"/>
      <c r="B357" s="4"/>
      <c r="C357" s="4"/>
      <c r="D357" s="4"/>
      <c r="E357" s="5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21.0" customHeight="1">
      <c r="A358" s="4"/>
      <c r="B358" s="4"/>
      <c r="C358" s="4"/>
      <c r="D358" s="4"/>
      <c r="E358" s="50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21.0" customHeight="1">
      <c r="A359" s="4"/>
      <c r="B359" s="4"/>
      <c r="C359" s="4"/>
      <c r="D359" s="4"/>
      <c r="E359" s="50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21.0" customHeight="1">
      <c r="A360" s="4"/>
      <c r="B360" s="4"/>
      <c r="C360" s="4"/>
      <c r="D360" s="4"/>
      <c r="E360" s="50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21.0" customHeight="1">
      <c r="A361" s="4"/>
      <c r="B361" s="4"/>
      <c r="C361" s="4"/>
      <c r="D361" s="4"/>
      <c r="E361" s="50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21.0" customHeight="1">
      <c r="A362" s="4"/>
      <c r="B362" s="4"/>
      <c r="C362" s="4"/>
      <c r="D362" s="4"/>
      <c r="E362" s="5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21.0" customHeight="1">
      <c r="A363" s="4"/>
      <c r="B363" s="4"/>
      <c r="C363" s="4"/>
      <c r="D363" s="4"/>
      <c r="E363" s="50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21.0" customHeight="1">
      <c r="A364" s="4"/>
      <c r="B364" s="4"/>
      <c r="C364" s="4"/>
      <c r="D364" s="4"/>
      <c r="E364" s="50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21.0" customHeight="1">
      <c r="A365" s="4"/>
      <c r="B365" s="4"/>
      <c r="C365" s="4"/>
      <c r="D365" s="4"/>
      <c r="E365" s="50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21.0" customHeight="1">
      <c r="A366" s="4"/>
      <c r="B366" s="4"/>
      <c r="C366" s="4"/>
      <c r="D366" s="4"/>
      <c r="E366" s="50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21.0" customHeight="1">
      <c r="A367" s="4"/>
      <c r="B367" s="4"/>
      <c r="C367" s="4"/>
      <c r="D367" s="4"/>
      <c r="E367" s="50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21.0" customHeight="1">
      <c r="A368" s="4"/>
      <c r="B368" s="4"/>
      <c r="C368" s="4"/>
      <c r="D368" s="4"/>
      <c r="E368" s="50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21.0" customHeight="1">
      <c r="A369" s="4"/>
      <c r="B369" s="4"/>
      <c r="C369" s="4"/>
      <c r="D369" s="4"/>
      <c r="E369" s="50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21.0" customHeight="1">
      <c r="A370" s="4"/>
      <c r="B370" s="4"/>
      <c r="C370" s="4"/>
      <c r="D370" s="4"/>
      <c r="E370" s="50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21.0" customHeight="1">
      <c r="A371" s="4"/>
      <c r="B371" s="4"/>
      <c r="C371" s="4"/>
      <c r="D371" s="4"/>
      <c r="E371" s="50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21.0" customHeight="1">
      <c r="A372" s="4"/>
      <c r="B372" s="4"/>
      <c r="C372" s="4"/>
      <c r="D372" s="4"/>
      <c r="E372" s="50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21.0" customHeight="1">
      <c r="A373" s="4"/>
      <c r="B373" s="4"/>
      <c r="C373" s="4"/>
      <c r="D373" s="4"/>
      <c r="E373" s="50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21.0" customHeight="1">
      <c r="A374" s="4"/>
      <c r="B374" s="4"/>
      <c r="C374" s="4"/>
      <c r="D374" s="4"/>
      <c r="E374" s="50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21.0" customHeight="1">
      <c r="A375" s="4"/>
      <c r="B375" s="4"/>
      <c r="C375" s="4"/>
      <c r="D375" s="4"/>
      <c r="E375" s="50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21.0" customHeight="1">
      <c r="A376" s="4"/>
      <c r="B376" s="4"/>
      <c r="C376" s="4"/>
      <c r="D376" s="4"/>
      <c r="E376" s="50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21.0" customHeight="1">
      <c r="A377" s="4"/>
      <c r="B377" s="4"/>
      <c r="C377" s="4"/>
      <c r="D377" s="4"/>
      <c r="E377" s="50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21.0" customHeight="1">
      <c r="A378" s="4"/>
      <c r="B378" s="4"/>
      <c r="C378" s="4"/>
      <c r="D378" s="4"/>
      <c r="E378" s="5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21.0" customHeight="1">
      <c r="A379" s="4"/>
      <c r="B379" s="4"/>
      <c r="C379" s="4"/>
      <c r="D379" s="4"/>
      <c r="E379" s="50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21.0" customHeight="1">
      <c r="A380" s="4"/>
      <c r="B380" s="4"/>
      <c r="C380" s="4"/>
      <c r="D380" s="4"/>
      <c r="E380" s="50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21.0" customHeight="1">
      <c r="A381" s="4"/>
      <c r="B381" s="4"/>
      <c r="C381" s="4"/>
      <c r="D381" s="4"/>
      <c r="E381" s="50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21.0" customHeight="1">
      <c r="A382" s="4"/>
      <c r="B382" s="4"/>
      <c r="C382" s="4"/>
      <c r="D382" s="4"/>
      <c r="E382" s="50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21.0" customHeight="1">
      <c r="A383" s="4"/>
      <c r="B383" s="4"/>
      <c r="C383" s="4"/>
      <c r="D383" s="4"/>
      <c r="E383" s="50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21.0" customHeight="1">
      <c r="A384" s="4"/>
      <c r="B384" s="4"/>
      <c r="C384" s="4"/>
      <c r="D384" s="4"/>
      <c r="E384" s="50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21.0" customHeight="1">
      <c r="A385" s="4"/>
      <c r="B385" s="4"/>
      <c r="C385" s="4"/>
      <c r="D385" s="4"/>
      <c r="E385" s="50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21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21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21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21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21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21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21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21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21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21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21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21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21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21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21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21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21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21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21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21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21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21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21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21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21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21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21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21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21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21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21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21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21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21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21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21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21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21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21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21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21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21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21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21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21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21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21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21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21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21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21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21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21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21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21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21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21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21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21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21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21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21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21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21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21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21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21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21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21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21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21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21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21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21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21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21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21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21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21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21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21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21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21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21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21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21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21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21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21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21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21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21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21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21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21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21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21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21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21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21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21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21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21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21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21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21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21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21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21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21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21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21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21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21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21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21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21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21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21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21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21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21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21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21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21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21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21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21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21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21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21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21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21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21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21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21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21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21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21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21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21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21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21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21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21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21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21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21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21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21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21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21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21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21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21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21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21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21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21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21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21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21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21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21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21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21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21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21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21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21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21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21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21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21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21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21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21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21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21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21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21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21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21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21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21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21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21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21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21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21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21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21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21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21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21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21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21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21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21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21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21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21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21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21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21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21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21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21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21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21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21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21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21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21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21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21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21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21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21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21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21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21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21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21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21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21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21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21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21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21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21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21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21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21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21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21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21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21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21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21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21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21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21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21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21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21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21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21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21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21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21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21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21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21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21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21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21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21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21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21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21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21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21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21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21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21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21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21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21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21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21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21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21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21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21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21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21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21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21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21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21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21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21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21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21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21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21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21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21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21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21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21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21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21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21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21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21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21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21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21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21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21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21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21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21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21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21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21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21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21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21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21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21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21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21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21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21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21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21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21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21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21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21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21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21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21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21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21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21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21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21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21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21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21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21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21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21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21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21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21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21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21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21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21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21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21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21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21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21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21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21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21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21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21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21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21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21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21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21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21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21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21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21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21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21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21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21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21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21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21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21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21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21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21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21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21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21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21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21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21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21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21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21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21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21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21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21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21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21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21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21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21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21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21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21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21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21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21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21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21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21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21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21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21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21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21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21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21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21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21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21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21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21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21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21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21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21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21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21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21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21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21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21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21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21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21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21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21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21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21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21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21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21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21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21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21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21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21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21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21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21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21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21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21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21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21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21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21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21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21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21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21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21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21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21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21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21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21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21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21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21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21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21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21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21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21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21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21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21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21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21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21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21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21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21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21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21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21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21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21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21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21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21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21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21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21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21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21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21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21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21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21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21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21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21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21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21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21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21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21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21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21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21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21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21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21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21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21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21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21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21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21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21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21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21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21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21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21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21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21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21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21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21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21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21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21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21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21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21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21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21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21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21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21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21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21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21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21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21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21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21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21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21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21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21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21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21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21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21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21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21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21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21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21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21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21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21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21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21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21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21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21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21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21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21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21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21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21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21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21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21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21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21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21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21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21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21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21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21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21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21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21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21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21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21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21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21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21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21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21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21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21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21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21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21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21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21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21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21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21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21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21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21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21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21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21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21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21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21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21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21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21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21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21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21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$B$4:$H$104"/>
  <mergeCells count="1">
    <mergeCell ref="E2:H2"/>
  </mergeCells>
  <conditionalFormatting sqref="B1:H1000">
    <cfRule type="expression" dxfId="0" priority="1">
      <formula>AND(ISEVEN(ROW($B1)), ROW($B1)&gt;4)</formula>
    </cfRule>
  </conditionalFormatting>
  <dataValidations>
    <dataValidation type="list" allowBlank="1" sqref="B5:B1000">
      <formula1>'Menus Suspensos'!$B$5:$B$14</formula1>
    </dataValidation>
    <dataValidation type="list" allowBlank="1" sqref="F77:F1000">
      <formula1>Oportunidades!$C$5:$C$100000</formula1>
    </dataValidation>
    <dataValidation type="custom" allowBlank="1" showDropDown="1" sqref="E5:E104">
      <formula1>OR(NOT(ISERROR(DATEVALUE(E5))), AND(ISNUMBER(E5), LEFT(CELL("format", E5))="D"))</formula1>
    </dataValidation>
    <dataValidation type="list" allowBlank="1" sqref="G68:G1000">
      <formula1>Contatos!$C$5:$C$100000</formula1>
    </dataValidation>
    <dataValidation type="list" allowBlank="1" sqref="C5:C42 C44:C1000">
      <formula1>'Menus Suspensos'!$H$5:$H$14</formula1>
    </dataValidation>
    <dataValidation type="list" allowBlank="1" sqref="D5:D1000">
      <formula1>'Menus Suspensos'!$D$5:$D$14</formula1>
    </dataValidation>
    <dataValidation type="list" allowBlank="1" sqref="C43">
      <formula1>'Menus Suspensos'!$H$5:$H$15</formula1>
    </dataValidation>
  </dataValidations>
  <printOptions gridLines="1" horizontalCentered="1"/>
  <pageMargins bottom="0.75" footer="0.0" header="0.0" left="0.25" right="0.25" top="0.25"/>
  <pageSetup fitToHeight="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DA5"/>
    <outlinePr summaryBelow="0" summaryRight="0"/>
    <pageSetUpPr fitToPage="1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4.38"/>
    <col customWidth="1" min="2" max="13" width="14.38"/>
    <col customWidth="1" min="14" max="14" width="4.38"/>
    <col customWidth="1" min="15" max="26" width="8.63"/>
  </cols>
  <sheetData>
    <row r="1" ht="15.75" customHeight="1">
      <c r="A1" s="20"/>
      <c r="B1" s="51"/>
      <c r="C1" s="2"/>
      <c r="D1" s="1"/>
      <c r="E1" s="1"/>
      <c r="F1" s="1"/>
      <c r="G1" s="1"/>
      <c r="H1" s="1"/>
      <c r="I1" s="1"/>
      <c r="J1" s="1"/>
      <c r="K1" s="1"/>
      <c r="L1" s="3"/>
      <c r="M1" s="1"/>
      <c r="N1" s="2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0.0" customHeight="1">
      <c r="A2" s="20"/>
      <c r="B2" s="5"/>
      <c r="C2" s="6"/>
      <c r="D2" s="7"/>
      <c r="E2" s="1"/>
      <c r="F2" s="51"/>
      <c r="G2" s="1"/>
      <c r="H2" s="1"/>
      <c r="I2" s="1"/>
      <c r="J2" s="1"/>
      <c r="K2" s="1"/>
      <c r="L2" s="3"/>
      <c r="M2" s="52" t="s">
        <v>352</v>
      </c>
      <c r="N2" s="22" t="s">
        <v>38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0" customHeight="1">
      <c r="A3" s="20"/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53" t="str">
        <f>"Relatório até "&amp;TEXT(Calculations!C2, "d mmmm yyyy")</f>
        <v>Relatório até 15 fevereiro 2024</v>
      </c>
      <c r="N3" s="2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20"/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4"/>
      <c r="N4" s="2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1.0" customHeight="1">
      <c r="A5" s="2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0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1.0" customHeight="1">
      <c r="A6" s="20"/>
      <c r="B6" s="54" t="s">
        <v>353</v>
      </c>
      <c r="C6" s="55"/>
      <c r="D6" s="55"/>
      <c r="E6" s="56">
        <f>SUMPRODUCT(Oportunidades!$J5:$J100000*
            Oportunidades!$K5:$K100000*
            (Oportunidades!$F5:$F100000="Open"))</f>
        <v>0</v>
      </c>
      <c r="F6" s="55"/>
      <c r="G6" s="57"/>
      <c r="H6" s="57"/>
      <c r="I6" s="58" t="s">
        <v>354</v>
      </c>
      <c r="J6" s="58" t="s">
        <v>20</v>
      </c>
      <c r="K6" s="58" t="s">
        <v>355</v>
      </c>
      <c r="L6" s="58" t="s">
        <v>356</v>
      </c>
      <c r="M6" s="58" t="s">
        <v>357</v>
      </c>
      <c r="N6" s="20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1.0" customHeight="1">
      <c r="A7" s="20"/>
      <c r="B7" s="59" t="s">
        <v>358</v>
      </c>
      <c r="C7" s="60"/>
      <c r="D7" s="60"/>
      <c r="E7" s="61">
        <f>SUMIFS(Oportunidades!J:J,
        Oportunidades!F:F, "Open")</f>
        <v>0</v>
      </c>
      <c r="F7" s="60"/>
      <c r="G7" s="60"/>
      <c r="H7" s="60"/>
      <c r="I7" s="62">
        <f>COUNTA(Contatos!C:C)-1</f>
        <v>19</v>
      </c>
      <c r="J7" s="62">
        <f>COUNTA('Interações'!C:C)-1</f>
        <v>62</v>
      </c>
      <c r="K7" s="62">
        <f>COUNTA(Oportunidades!C:C)-1</f>
        <v>18</v>
      </c>
      <c r="L7" s="62">
        <f>COUNTIFS(Oportunidades!F:F, "Closed")</f>
        <v>0</v>
      </c>
      <c r="M7" s="63">
        <f>IFERROR(L7/K7, 0)</f>
        <v>0</v>
      </c>
      <c r="N7" s="20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1.0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1.0" customHeight="1">
      <c r="A9" s="20"/>
      <c r="B9" s="64" t="s">
        <v>359</v>
      </c>
      <c r="C9" s="65"/>
      <c r="D9" s="65"/>
      <c r="E9" s="65"/>
      <c r="F9" s="65"/>
      <c r="G9" s="66"/>
      <c r="H9" s="64" t="s">
        <v>360</v>
      </c>
      <c r="I9" s="65"/>
      <c r="J9" s="65"/>
      <c r="K9" s="65"/>
      <c r="L9" s="65"/>
      <c r="M9" s="66"/>
      <c r="N9" s="20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1.0" customHeight="1">
      <c r="A10" s="20"/>
      <c r="B10" s="67"/>
      <c r="C10" s="67"/>
      <c r="D10" s="67"/>
      <c r="E10" s="67"/>
      <c r="F10" s="67"/>
      <c r="G10" s="68"/>
      <c r="H10" s="67"/>
      <c r="I10" s="67"/>
      <c r="J10" s="67"/>
      <c r="K10" s="67"/>
      <c r="L10" s="67"/>
      <c r="M10" s="67"/>
      <c r="N10" s="2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1.0" customHeight="1">
      <c r="A11" s="20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20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1.0" customHeight="1">
      <c r="A12" s="20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0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1.0" customHeight="1">
      <c r="A13" s="20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2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1.0" customHeight="1">
      <c r="A14" s="20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20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1.0" customHeight="1">
      <c r="A15" s="20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20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1.0" customHeight="1">
      <c r="A16" s="20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2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1.0" customHeight="1">
      <c r="A17" s="20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20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1.0" customHeight="1">
      <c r="A18" s="20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20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1.0" customHeight="1">
      <c r="A19" s="20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20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1.0" customHeight="1">
      <c r="A20" s="20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20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1.0" customHeight="1">
      <c r="A21" s="20"/>
      <c r="B21" s="69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20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1.0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1.0" customHeight="1">
      <c r="A23" s="20"/>
      <c r="B23" s="64" t="s">
        <v>361</v>
      </c>
      <c r="C23" s="65"/>
      <c r="D23" s="65"/>
      <c r="E23" s="65"/>
      <c r="F23" s="65"/>
      <c r="G23" s="66"/>
      <c r="H23" s="64" t="s">
        <v>362</v>
      </c>
      <c r="I23" s="65"/>
      <c r="J23" s="65"/>
      <c r="K23" s="65"/>
      <c r="L23" s="65"/>
      <c r="M23" s="66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1.0" customHeight="1">
      <c r="A24" s="20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20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1.0" customHeight="1">
      <c r="A25" s="20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20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1.0" customHeight="1">
      <c r="A26" s="20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20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1.0" customHeight="1">
      <c r="A27" s="20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20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1.0" customHeight="1">
      <c r="A28" s="20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20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1.0" customHeight="1">
      <c r="A29" s="20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20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1.0" customHeight="1">
      <c r="A30" s="20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20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1.0" customHeight="1">
      <c r="A31" s="20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20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1.0" customHeight="1">
      <c r="A32" s="20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20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1.0" customHeight="1">
      <c r="A33" s="20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20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1.0" customHeight="1">
      <c r="A34" s="20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20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1.0" customHeight="1">
      <c r="A35" s="20"/>
      <c r="B35" s="69"/>
      <c r="C35" s="67"/>
      <c r="D35" s="67"/>
      <c r="E35" s="67"/>
      <c r="F35" s="67"/>
      <c r="G35" s="70"/>
      <c r="H35" s="67"/>
      <c r="I35" s="67"/>
      <c r="J35" s="67"/>
      <c r="K35" s="67"/>
      <c r="L35" s="67"/>
      <c r="M35" s="67"/>
      <c r="N35" s="20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1.0" customHeight="1">
      <c r="A36" s="20"/>
      <c r="B36" s="7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0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B9:G9"/>
    <mergeCell ref="H9:M9"/>
    <mergeCell ref="B23:G23"/>
    <mergeCell ref="H23:M23"/>
  </mergeCells>
  <printOptions gridLines="1" horizontalCentered="1"/>
  <pageMargins bottom="0.75" footer="0.0" header="0.0" left="0.25" right="0.25" top="0.25"/>
  <pageSetup fitToHeight="0" cellComments="atEnd" orientation="landscape" pageOrder="overThenDown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5C26B"/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7.25"/>
    <col customWidth="1" min="2" max="2" width="14.38"/>
    <col customWidth="1" min="3" max="3" width="15.75"/>
    <col customWidth="1" min="4" max="26" width="14.38"/>
  </cols>
  <sheetData>
    <row r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4"/>
      <c r="B2" s="15" t="s">
        <v>363</v>
      </c>
      <c r="C2" s="49">
        <f>TODAY()</f>
        <v>45337</v>
      </c>
      <c r="D2" s="1"/>
      <c r="E2" s="1"/>
      <c r="F2" s="1"/>
      <c r="G2" s="1"/>
      <c r="H2" s="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4"/>
      <c r="B3" s="71"/>
      <c r="C3" s="1"/>
      <c r="D3" s="1"/>
      <c r="E3" s="1"/>
      <c r="F3" s="1"/>
      <c r="G3" s="1"/>
      <c r="H3" s="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4"/>
      <c r="B4" s="72" t="s">
        <v>364</v>
      </c>
      <c r="C4" s="1"/>
      <c r="D4" s="1"/>
      <c r="E4" s="1"/>
      <c r="F4" s="1"/>
      <c r="G4" s="1"/>
      <c r="H4" s="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4"/>
      <c r="B5" s="73" t="s">
        <v>289</v>
      </c>
      <c r="C5" s="73" t="s">
        <v>17</v>
      </c>
      <c r="D5" s="1"/>
      <c r="E5" s="1"/>
      <c r="F5" s="1"/>
      <c r="G5" s="1"/>
      <c r="H5" s="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4"/>
      <c r="B6" s="1" t="str">
        <f>'Menus Suspensos'!E5</f>
        <v>Lead</v>
      </c>
      <c r="C6" s="34">
        <f>COUNTIFS(Oportunidades!G:G, B6)</f>
        <v>6</v>
      </c>
      <c r="D6" s="1"/>
      <c r="E6" s="1"/>
      <c r="F6" s="1"/>
      <c r="G6" s="1"/>
      <c r="H6" s="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4"/>
      <c r="B7" s="1" t="str">
        <f>'Menus Suspensos'!E6</f>
        <v>Qualificado</v>
      </c>
      <c r="C7" s="34">
        <f>COUNTIFS(Oportunidades!G:G, B7)</f>
        <v>5</v>
      </c>
      <c r="D7" s="1"/>
      <c r="E7" s="1"/>
      <c r="F7" s="1"/>
      <c r="G7" s="1"/>
      <c r="H7" s="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4"/>
      <c r="B8" s="1" t="str">
        <f>'Menus Suspensos'!E7</f>
        <v>Demo</v>
      </c>
      <c r="C8" s="34">
        <f>COUNTIFS(Oportunidades!G:G, B8)</f>
        <v>3</v>
      </c>
      <c r="D8" s="1"/>
      <c r="E8" s="1"/>
      <c r="F8" s="1"/>
      <c r="G8" s="1"/>
      <c r="H8" s="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4"/>
      <c r="B9" s="1" t="str">
        <f>'Menus Suspensos'!E8</f>
        <v>Proposta</v>
      </c>
      <c r="C9" s="34">
        <f>COUNTIFS(Oportunidades!G:G, B9)</f>
        <v>2</v>
      </c>
      <c r="D9" s="1"/>
      <c r="E9" s="1"/>
      <c r="F9" s="1"/>
      <c r="G9" s="1"/>
      <c r="H9" s="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4"/>
      <c r="B10" s="1" t="str">
        <f>'Menus Suspensos'!E9</f>
        <v>Fechado</v>
      </c>
      <c r="C10" s="34">
        <f>COUNTIFS(Oportunidades!G:G, B10)</f>
        <v>2</v>
      </c>
      <c r="D10" s="1"/>
      <c r="E10" s="1"/>
      <c r="F10" s="1"/>
      <c r="G10" s="1"/>
      <c r="H10" s="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4"/>
      <c r="B11" s="1"/>
      <c r="C11" s="1"/>
      <c r="D11" s="1"/>
      <c r="E11" s="1"/>
      <c r="F11" s="1"/>
      <c r="G11" s="1"/>
      <c r="H11" s="1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4"/>
      <c r="B12" s="72" t="s">
        <v>365</v>
      </c>
      <c r="C12" s="1"/>
      <c r="D12" s="1"/>
      <c r="E12" s="1"/>
      <c r="F12" s="1"/>
      <c r="G12" s="1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4"/>
      <c r="B13" s="74" t="s">
        <v>366</v>
      </c>
      <c r="C13" s="74" t="s">
        <v>367</v>
      </c>
      <c r="D13" s="75" t="str">
        <f>'Menus Suspensos'!H5</f>
        <v>Mala Direta</v>
      </c>
      <c r="E13" s="75" t="str">
        <f>'Menus Suspensos'!H6</f>
        <v>LinkedIn</v>
      </c>
      <c r="F13" s="75" t="str">
        <f>'Menus Suspensos'!H7</f>
        <v>E-mail</v>
      </c>
      <c r="G13" s="75" t="str">
        <f>'Menus Suspensos'!H8</f>
        <v>Ligação</v>
      </c>
      <c r="H13" s="75" t="str">
        <f>'Menus Suspensos'!H9</f>
        <v>Pessoalmente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4"/>
      <c r="B14" s="76">
        <f t="shared" ref="B14:B16" si="1">EOMONTH(C14, -1)+1</f>
        <v>45323</v>
      </c>
      <c r="C14" s="76">
        <f>Calculations!$C$2</f>
        <v>45337</v>
      </c>
      <c r="D14" s="34">
        <f>COUNTIFS('Interações'!$C:$C, D$13,
          'Interações'!$E:$E, "&gt;="&amp;$B14,
          'Interações'!$E:$E, "&lt;="&amp;$C14)</f>
        <v>1</v>
      </c>
      <c r="E14" s="34">
        <f>COUNTIFS('Interações'!$C:$C, E$13,
          'Interações'!$E:$E, "&gt;="&amp;$B14,
          'Interações'!$E:$E, "&lt;="&amp;$C14)</f>
        <v>4</v>
      </c>
      <c r="F14" s="34">
        <f>COUNTIFS('Interações'!$C:$C, F$13,
          'Interações'!$E:$E, "&gt;="&amp;$B14,
          'Interações'!$E:$E, "&lt;="&amp;$C14)</f>
        <v>6</v>
      </c>
      <c r="G14" s="34">
        <f>COUNTIFS('Interações'!$C:$C, G$13,
          'Interações'!$E:$E, "&gt;="&amp;$B14,
          'Interações'!$E:$E, "&lt;="&amp;$C14)</f>
        <v>5</v>
      </c>
      <c r="H14" s="34">
        <f>COUNTIFS('Interações'!$C:$C, H$13,
          'Interações'!$E:$E, "&gt;="&amp;$B14,
          'Interações'!$E:$E, "&lt;="&amp;$C14)</f>
        <v>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4"/>
      <c r="B15" s="76">
        <f t="shared" si="1"/>
        <v>45292</v>
      </c>
      <c r="C15" s="76">
        <f t="shared" ref="C15:C16" si="2">B14-1</f>
        <v>45322</v>
      </c>
      <c r="D15" s="34">
        <f>COUNTIFS('Interações'!$C:$C, D$13,
          'Interações'!$E:$E, "&gt;="&amp;$B15,
          'Interações'!$E:$E, "&lt;="&amp;$C15)</f>
        <v>1</v>
      </c>
      <c r="E15" s="34">
        <f>COUNTIFS('Interações'!$C:$C, E$13,
          'Interações'!$E:$E, "&gt;="&amp;$B15,
          'Interações'!$E:$E, "&lt;="&amp;$C15)</f>
        <v>4</v>
      </c>
      <c r="F15" s="34">
        <f>COUNTIFS('Interações'!$C:$C, F$13,
          'Interações'!$E:$E, "&gt;="&amp;$B15,
          'Interações'!$E:$E, "&lt;="&amp;$C15)</f>
        <v>8</v>
      </c>
      <c r="G15" s="34">
        <f>COUNTIFS('Interações'!$C:$C, G$13,
          'Interações'!$E:$E, "&gt;="&amp;$B15,
          'Interações'!$E:$E, "&lt;="&amp;$C15)</f>
        <v>7</v>
      </c>
      <c r="H15" s="34">
        <f>COUNTIFS('Interações'!$C:$C, H$13,
          'Interações'!$E:$E, "&gt;="&amp;$B15,
          'Interações'!$E:$E, "&lt;="&amp;$C15)</f>
        <v>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4"/>
      <c r="B16" s="76">
        <f t="shared" si="1"/>
        <v>45261</v>
      </c>
      <c r="C16" s="76">
        <f t="shared" si="2"/>
        <v>45291</v>
      </c>
      <c r="D16" s="34">
        <f>COUNTIFS('Interações'!$C:$C, D$13,
          'Interações'!$E:$E, "&gt;="&amp;$B16,
          'Interações'!$E:$E, "&lt;="&amp;$C16)</f>
        <v>2</v>
      </c>
      <c r="E16" s="34">
        <f>COUNTIFS('Interações'!$C:$C, E$13,
          'Interações'!$E:$E, "&gt;="&amp;$B16,
          'Interações'!$E:$E, "&lt;="&amp;$C16)</f>
        <v>3</v>
      </c>
      <c r="F16" s="34">
        <f>COUNTIFS('Interações'!$C:$C, F$13,
          'Interações'!$E:$E, "&gt;="&amp;$B16,
          'Interações'!$E:$E, "&lt;="&amp;$C16)</f>
        <v>3</v>
      </c>
      <c r="G16" s="34">
        <f>COUNTIFS('Interações'!$C:$C, G$13,
          'Interações'!$E:$E, "&gt;="&amp;$B16,
          'Interações'!$E:$E, "&lt;="&amp;$C16)</f>
        <v>4</v>
      </c>
      <c r="H16" s="34">
        <f>COUNTIFS('Interações'!$C:$C, H$13,
          'Interações'!$E:$E, "&gt;="&amp;$B16,
          'Interações'!$E:$E, "&lt;="&amp;$C16)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4"/>
      <c r="B17" s="1"/>
      <c r="C17" s="1"/>
      <c r="D17" s="1"/>
      <c r="E17" s="1"/>
      <c r="F17" s="1"/>
      <c r="G17" s="1"/>
      <c r="H17" s="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4"/>
      <c r="B18" s="72" t="s">
        <v>368</v>
      </c>
      <c r="C18" s="1"/>
      <c r="D18" s="1"/>
      <c r="E18" s="1"/>
      <c r="F18" s="1"/>
      <c r="G18" s="1"/>
      <c r="H18" s="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4"/>
      <c r="B19" s="74" t="s">
        <v>366</v>
      </c>
      <c r="C19" s="74" t="s">
        <v>367</v>
      </c>
      <c r="D19" s="75" t="str">
        <f>'Menus Suspensos'!E5</f>
        <v>Lead</v>
      </c>
      <c r="E19" s="75" t="str">
        <f>'Menus Suspensos'!E6</f>
        <v>Qualificado</v>
      </c>
      <c r="F19" s="75" t="str">
        <f>'Menus Suspensos'!E7</f>
        <v>Demo</v>
      </c>
      <c r="G19" s="75" t="str">
        <f>'Menus Suspensos'!E8</f>
        <v>Proposta</v>
      </c>
      <c r="H19" s="75" t="str">
        <f>'Menus Suspensos'!E9</f>
        <v>Fechado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4"/>
      <c r="B20" s="76">
        <f t="shared" ref="B20:B25" si="3">EOMONTH(C20, -1)+1</f>
        <v>45474</v>
      </c>
      <c r="C20" s="76">
        <f>EOMONTH(Calculations!$C$2, 5)</f>
        <v>45504</v>
      </c>
      <c r="D20" s="34">
        <f>SUMPRODUCT(Oportunidades!$J5:$J100000*
            (Oportunidades!$G5:$G100000=D$19)*
            (Oportunidades!$L5:$L100000&gt;=$B20)*
            (Oportunidades!$L5:$L100000&lt;=$C20))</f>
        <v>0</v>
      </c>
      <c r="E20" s="34">
        <f>SUMPRODUCT(Oportunidades!$J5:$J100000*
            (Oportunidades!$G5:$G100000=E$19)*
            (Oportunidades!$L5:$L100000&gt;=$B20)*
            (Oportunidades!$L5:$L100000&lt;=$C20))</f>
        <v>0</v>
      </c>
      <c r="F20" s="34">
        <f>SUMPRODUCT(Oportunidades!$J5:$J100000*
            (Oportunidades!$G5:$G100000=F$19)*
            (Oportunidades!$L5:$L100000&gt;=$B20)*
            (Oportunidades!$L5:$L100000&lt;=$C20))</f>
        <v>0</v>
      </c>
      <c r="G20" s="34">
        <f>SUMPRODUCT(Oportunidades!$J5:$J100000*
            (Oportunidades!$G5:$G100000=G$19)*
            (Oportunidades!$L5:$L100000&gt;=$B20)*
            (Oportunidades!$L5:$L100000&lt;=$C20))</f>
        <v>0</v>
      </c>
      <c r="H20" s="34">
        <f>SUMPRODUCT(Oportunidades!$J5:$J100000*
            (Oportunidades!$G5:$G100000=H$19)*
            (Oportunidades!$L5:$L100000&gt;=$B20)*
            (Oportunidades!$L5:$L100000&lt;=$C20))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76">
        <f t="shared" si="3"/>
        <v>45444</v>
      </c>
      <c r="C21" s="76">
        <f t="shared" ref="C21:C25" si="4">B20-1</f>
        <v>45473</v>
      </c>
      <c r="D21" s="34">
        <f>SUMPRODUCT(Oportunidades!$J6:$J100001*
            (Oportunidades!$G6:$G100001=D$19)*
            (Oportunidades!$L6:$L100001&gt;=$B21)*
            (Oportunidades!$L6:$L100001&lt;=$C21))</f>
        <v>0</v>
      </c>
      <c r="E21" s="34">
        <f>SUMPRODUCT(Oportunidades!$J6:$J100001*
            (Oportunidades!$G6:$G100001=E$19)*
            (Oportunidades!$L6:$L100001&gt;=$B21)*
            (Oportunidades!$L6:$L100001&lt;=$C21))</f>
        <v>0</v>
      </c>
      <c r="F21" s="34">
        <f>SUMPRODUCT(Oportunidades!$J6:$J100001*
            (Oportunidades!$G6:$G100001=F$19)*
            (Oportunidades!$L6:$L100001&gt;=$B21)*
            (Oportunidades!$L6:$L100001&lt;=$C21))</f>
        <v>0</v>
      </c>
      <c r="G21" s="34">
        <f>SUMPRODUCT(Oportunidades!$J6:$J100001*
            (Oportunidades!$G6:$G100001=G$19)*
            (Oportunidades!$L6:$L100001&gt;=$B21)*
            (Oportunidades!$L6:$L100001&lt;=$C21))</f>
        <v>0</v>
      </c>
      <c r="H21" s="34">
        <f>SUMPRODUCT(Oportunidades!$J6:$J100001*
            (Oportunidades!$G6:$G100001=H$19)*
            (Oportunidades!$L6:$L100001&gt;=$B21)*
            (Oportunidades!$L6:$L100001&lt;=$C21))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76">
        <f t="shared" si="3"/>
        <v>45413</v>
      </c>
      <c r="C22" s="76">
        <f t="shared" si="4"/>
        <v>45443</v>
      </c>
      <c r="D22" s="34">
        <f>SUMPRODUCT(Oportunidades!$J7:$J100002*
            (Oportunidades!$G7:$G100002=D$19)*
            (Oportunidades!$L7:$L100002&gt;=$B22)*
            (Oportunidades!$L7:$L100002&lt;=$C22))</f>
        <v>0</v>
      </c>
      <c r="E22" s="34">
        <f>SUMPRODUCT(Oportunidades!$J7:$J100002*
            (Oportunidades!$G7:$G100002=E$19)*
            (Oportunidades!$L7:$L100002&gt;=$B22)*
            (Oportunidades!$L7:$L100002&lt;=$C22))</f>
        <v>0</v>
      </c>
      <c r="F22" s="34">
        <f>SUMPRODUCT(Oportunidades!$J7:$J100002*
            (Oportunidades!$G7:$G100002=F$19)*
            (Oportunidades!$L7:$L100002&gt;=$B22)*
            (Oportunidades!$L7:$L100002&lt;=$C22))</f>
        <v>0</v>
      </c>
      <c r="G22" s="34">
        <f>SUMPRODUCT(Oportunidades!$J7:$J100002*
            (Oportunidades!$G7:$G100002=G$19)*
            (Oportunidades!$L7:$L100002&gt;=$B22)*
            (Oportunidades!$L7:$L100002&lt;=$C22))</f>
        <v>0</v>
      </c>
      <c r="H22" s="34">
        <f>SUMPRODUCT(Oportunidades!$J7:$J100002*
            (Oportunidades!$G7:$G100002=H$19)*
            (Oportunidades!$L7:$L100002&gt;=$B22)*
            (Oportunidades!$L7:$L100002&lt;=$C22))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76">
        <f t="shared" si="3"/>
        <v>45383</v>
      </c>
      <c r="C23" s="76">
        <f t="shared" si="4"/>
        <v>45412</v>
      </c>
      <c r="D23" s="34">
        <f>SUMPRODUCT(Oportunidades!$J8:$J100003*
            (Oportunidades!$G8:$G100003=D$19)*
            (Oportunidades!$L8:$L100003&gt;=$B23)*
            (Oportunidades!$L8:$L100003&lt;=$C23))</f>
        <v>0</v>
      </c>
      <c r="E23" s="34">
        <f>SUMPRODUCT(Oportunidades!$J8:$J100003*
            (Oportunidades!$G8:$G100003=E$19)*
            (Oportunidades!$L8:$L100003&gt;=$B23)*
            (Oportunidades!$L8:$L100003&lt;=$C23))</f>
        <v>0</v>
      </c>
      <c r="F23" s="34">
        <f>SUMPRODUCT(Oportunidades!$J8:$J100003*
            (Oportunidades!$G8:$G100003=F$19)*
            (Oportunidades!$L8:$L100003&gt;=$B23)*
            (Oportunidades!$L8:$L100003&lt;=$C23))</f>
        <v>0</v>
      </c>
      <c r="G23" s="34">
        <f>SUMPRODUCT(Oportunidades!$J8:$J100003*
            (Oportunidades!$G8:$G100003=G$19)*
            (Oportunidades!$L8:$L100003&gt;=$B23)*
            (Oportunidades!$L8:$L100003&lt;=$C23))</f>
        <v>0</v>
      </c>
      <c r="H23" s="34">
        <f>SUMPRODUCT(Oportunidades!$J8:$J100003*
            (Oportunidades!$G8:$G100003=H$19)*
            (Oportunidades!$L8:$L100003&gt;=$B23)*
            (Oportunidades!$L8:$L100003&lt;=$C23))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76">
        <f t="shared" si="3"/>
        <v>45352</v>
      </c>
      <c r="C24" s="76">
        <f t="shared" si="4"/>
        <v>45382</v>
      </c>
      <c r="D24" s="34">
        <f>SUMPRODUCT(Oportunidades!$J9:$J100004*
            (Oportunidades!$G9:$G100004=D$19)*
            (Oportunidades!$L9:$L100004&gt;=$B24)*
            (Oportunidades!$L9:$L100004&lt;=$C24))</f>
        <v>0</v>
      </c>
      <c r="E24" s="34">
        <f>SUMPRODUCT(Oportunidades!$J9:$J100004*
            (Oportunidades!$G9:$G100004=E$19)*
            (Oportunidades!$L9:$L100004&gt;=$B24)*
            (Oportunidades!$L9:$L100004&lt;=$C24))</f>
        <v>0</v>
      </c>
      <c r="F24" s="34">
        <f>SUMPRODUCT(Oportunidades!$J9:$J100004*
            (Oportunidades!$G9:$G100004=F$19)*
            (Oportunidades!$L9:$L100004&gt;=$B24)*
            (Oportunidades!$L9:$L100004&lt;=$C24))</f>
        <v>0</v>
      </c>
      <c r="G24" s="34">
        <f>SUMPRODUCT(Oportunidades!$J9:$J100004*
            (Oportunidades!$G9:$G100004=G$19)*
            (Oportunidades!$L9:$L100004&gt;=$B24)*
            (Oportunidades!$L9:$L100004&lt;=$C24))</f>
        <v>0</v>
      </c>
      <c r="H24" s="34">
        <f>SUMPRODUCT(Oportunidades!$J9:$J100004*
            (Oportunidades!$G9:$G100004=H$19)*
            (Oportunidades!$L9:$L100004&gt;=$B24)*
            (Oportunidades!$L9:$L100004&lt;=$C24))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76">
        <f t="shared" si="3"/>
        <v>45323</v>
      </c>
      <c r="C25" s="76">
        <f t="shared" si="4"/>
        <v>45351</v>
      </c>
      <c r="D25" s="34">
        <f>SUMPRODUCT((Oportunidades!$J10:$J100005)*
            (Oportunidades!$G10:$G100005=D$19)*
            (Oportunidades!$L10:$L100005&gt;=$B25)*
            (Oportunidades!$L10:$L100005&lt;=$C25))</f>
        <v>0</v>
      </c>
      <c r="E25" s="34">
        <f>SUMPRODUCT(Oportunidades!$J10:$J100005*
            (Oportunidades!$G10:$G100005=E$19)*
            (Oportunidades!$L10:$L100005&gt;=$B25)*
            (Oportunidades!$L10:$L100005&lt;=$C25))</f>
        <v>0</v>
      </c>
      <c r="F25" s="34">
        <f>SUMPRODUCT(Oportunidades!$J10:$J100005*
            (Oportunidades!$G10:$G100005=F$19)*
            (Oportunidades!$L10:$L100005&gt;=$B25)*
            (Oportunidades!$L10:$L100005&lt;=$C25))</f>
        <v>0</v>
      </c>
      <c r="G25" s="34">
        <f>SUMPRODUCT(Oportunidades!$J10:$J100005*
            (Oportunidades!$G10:$G100005=G$19)*
            (Oportunidades!$L10:$L100005&gt;=$B25)*
            (Oportunidades!$L10:$L100005&lt;=$C25))</f>
        <v>0</v>
      </c>
      <c r="H25" s="34">
        <f>SUMPRODUCT(Oportunidades!$J10:$J100005*
            (Oportunidades!$G10:$G100005=H$19)*
            (Oportunidades!$L10:$L100005&gt;=$B25)*
            (Oportunidades!$L10:$L100005&lt;=$C25))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9"/>
      <c r="C26" s="49"/>
      <c r="D26" s="1"/>
      <c r="E26" s="1"/>
      <c r="F26" s="1"/>
      <c r="G26" s="1"/>
      <c r="H26" s="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72" t="s">
        <v>369</v>
      </c>
      <c r="C27" s="1"/>
      <c r="D27" s="1"/>
      <c r="E27" s="1"/>
      <c r="F27" s="1"/>
      <c r="G27" s="1"/>
      <c r="H27" s="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75" t="s">
        <v>370</v>
      </c>
      <c r="C28" s="74" t="s">
        <v>367</v>
      </c>
      <c r="D28" s="75" t="s">
        <v>371</v>
      </c>
      <c r="E28" s="75" t="s">
        <v>372</v>
      </c>
      <c r="F28" s="1"/>
      <c r="G28" s="1"/>
      <c r="H28" s="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76">
        <f t="shared" ref="B29:B34" si="5">EOMONTH(C29, -1)+1</f>
        <v>45474</v>
      </c>
      <c r="C29" s="76">
        <f>EOMONTH(Calculations!$C$2, 5)</f>
        <v>45504</v>
      </c>
      <c r="D29" s="34">
        <f>SUMPRODUCT(Oportunidades!$J5:$J100000*
            (Oportunidades!$L5:$L100000&gt;=$B29)*
            (Oportunidades!$L5:$L100000&lt;=$C29))</f>
        <v>0</v>
      </c>
      <c r="E29" s="34">
        <f>SUMPRODUCT(Oportunidades!$J5:$J100000*
            Oportunidades!$K5:$K100000*
            (Oportunidades!$L5:$L100000&gt;=$B29)*
            (Oportunidades!$L5:$L100000&lt;=$C29))</f>
        <v>0</v>
      </c>
      <c r="F29" s="1"/>
      <c r="G29" s="1"/>
      <c r="H29" s="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76">
        <f t="shared" si="5"/>
        <v>45444</v>
      </c>
      <c r="C30" s="76">
        <f t="shared" ref="C30:C34" si="6">B29-1</f>
        <v>45473</v>
      </c>
      <c r="D30" s="34">
        <f>SUMPRODUCT(Oportunidades!$J6:$J100001*
            (Oportunidades!$L6:$L100001&gt;=$B30)*
            (Oportunidades!$L6:$L100001&lt;=$C30))</f>
        <v>0</v>
      </c>
      <c r="E30" s="34">
        <f>SUMPRODUCT(Oportunidades!$J6:$J100001*
            Oportunidades!$K6:$K100001*
            (Oportunidades!$L6:$L100001&gt;=$B30)*
            (Oportunidades!$L6:$L100001&lt;=$C30))</f>
        <v>0</v>
      </c>
      <c r="F30" s="1"/>
      <c r="G30" s="1"/>
      <c r="H30" s="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76">
        <f t="shared" si="5"/>
        <v>45413</v>
      </c>
      <c r="C31" s="76">
        <f t="shared" si="6"/>
        <v>45443</v>
      </c>
      <c r="D31" s="34">
        <f>SUMPRODUCT(Oportunidades!$J7:$J100002*
            (Oportunidades!$L7:$L100002&gt;=$B31)*
            (Oportunidades!$L7:$L100002&lt;=$C31))</f>
        <v>0</v>
      </c>
      <c r="E31" s="34">
        <f>SUMPRODUCT(Oportunidades!$J7:$J100002*
            Oportunidades!$K7:$K100002*
            (Oportunidades!$L7:$L100002&gt;=$B31)*
            (Oportunidades!$L7:$L100002&lt;=$C31))</f>
        <v>0</v>
      </c>
      <c r="F31" s="1"/>
      <c r="G31" s="1"/>
      <c r="H31" s="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76">
        <f t="shared" si="5"/>
        <v>45383</v>
      </c>
      <c r="C32" s="76">
        <f t="shared" si="6"/>
        <v>45412</v>
      </c>
      <c r="D32" s="34">
        <f>SUMPRODUCT(Oportunidades!$J8:$J100003*
            (Oportunidades!$L8:$L100003&gt;=$B32)*
            (Oportunidades!$L8:$L100003&lt;=$C32))</f>
        <v>0</v>
      </c>
      <c r="E32" s="34">
        <f>SUMPRODUCT(Oportunidades!$J8:$J100003*
            Oportunidades!$K8:$K100003*
            (Oportunidades!$L8:$L100003&gt;=$B32)*
            (Oportunidades!$L8:$L100003&lt;=$C32))</f>
        <v>0</v>
      </c>
      <c r="F32" s="1"/>
      <c r="G32" s="1"/>
      <c r="H32" s="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76">
        <f t="shared" si="5"/>
        <v>45352</v>
      </c>
      <c r="C33" s="76">
        <f t="shared" si="6"/>
        <v>45382</v>
      </c>
      <c r="D33" s="34">
        <f>SUMPRODUCT(Oportunidades!$J9:$J100004*
            (Oportunidades!$L9:$L100004&gt;=$B33)*
            (Oportunidades!$L9:$L100004&lt;=$C33))</f>
        <v>0</v>
      </c>
      <c r="E33" s="34">
        <f>SUMPRODUCT(Oportunidades!$J9:$J100004*
            Oportunidades!$K9:$K100004*
            (Oportunidades!$L9:$L100004&gt;=$B33)*
            (Oportunidades!$L9:$L100004&lt;=$C33))</f>
        <v>0</v>
      </c>
      <c r="F33" s="1"/>
      <c r="G33" s="1"/>
      <c r="H33" s="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76">
        <f t="shared" si="5"/>
        <v>45323</v>
      </c>
      <c r="C34" s="76">
        <f t="shared" si="6"/>
        <v>45351</v>
      </c>
      <c r="D34" s="34">
        <f>SUMPRODUCT(Oportunidades!$J10:$J100005*
            (Oportunidades!$L10:$L100005&gt;=$B34)*
            (Oportunidades!$L10:$L100005&lt;=$C34))</f>
        <v>0</v>
      </c>
      <c r="E34" s="34">
        <f>SUMPRODUCT(Oportunidades!$J10:$J100005*
            Oportunidades!$K10:$K100005*
            (Oportunidades!$L10:$L100005&gt;=$B34)*
            (Oportunidades!$L10:$L100005&lt;=$C34))</f>
        <v>0</v>
      </c>
      <c r="F34" s="1"/>
      <c r="G34" s="1"/>
      <c r="H34" s="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5" footer="0.0" header="0.0" left="0.7" right="0.7" top="0.75"/>
  <pageSetup orientation="landscape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475B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38"/>
    <col customWidth="1" min="2" max="2" width="11.63"/>
    <col customWidth="1" min="3" max="9" width="17.25"/>
    <col customWidth="1" min="10" max="10" width="10.13"/>
    <col customWidth="1" min="11" max="11" width="4.38"/>
    <col customWidth="1" min="12" max="26" width="8.63"/>
  </cols>
  <sheetData>
    <row r="1" ht="15.75" customHeight="1">
      <c r="A1" s="20"/>
      <c r="B1" s="2"/>
      <c r="C1" s="2"/>
      <c r="D1" s="1"/>
      <c r="E1" s="1"/>
      <c r="F1" s="1"/>
      <c r="G1" s="1"/>
      <c r="H1" s="1"/>
      <c r="I1" s="1"/>
      <c r="J1" s="3"/>
      <c r="K1" s="2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5.0" customHeight="1">
      <c r="A2" s="20"/>
      <c r="B2" s="23" t="s">
        <v>373</v>
      </c>
      <c r="C2" s="6"/>
      <c r="D2" s="77"/>
      <c r="E2" s="24" t="s">
        <v>36</v>
      </c>
      <c r="F2" s="25" t="s">
        <v>374</v>
      </c>
      <c r="I2" s="4"/>
      <c r="J2" s="3"/>
      <c r="K2" s="22" t="s">
        <v>38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20"/>
      <c r="B3" s="1"/>
      <c r="C3" s="1"/>
      <c r="D3" s="1"/>
      <c r="E3" s="1"/>
      <c r="F3" s="1"/>
      <c r="G3" s="1"/>
      <c r="H3" s="1"/>
      <c r="I3" s="1"/>
      <c r="J3" s="3"/>
      <c r="K3" s="2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1.0" customHeight="1">
      <c r="A4" s="20"/>
      <c r="B4" s="26" t="s">
        <v>39</v>
      </c>
      <c r="C4" s="26" t="s">
        <v>41</v>
      </c>
      <c r="D4" s="26" t="s">
        <v>375</v>
      </c>
      <c r="E4" s="26" t="s">
        <v>289</v>
      </c>
      <c r="F4" s="26" t="s">
        <v>376</v>
      </c>
      <c r="G4" s="26" t="s">
        <v>291</v>
      </c>
      <c r="H4" s="26" t="s">
        <v>326</v>
      </c>
      <c r="I4" s="39" t="s">
        <v>288</v>
      </c>
      <c r="J4" s="78" t="s">
        <v>48</v>
      </c>
      <c r="K4" s="2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1.0" customHeight="1">
      <c r="A5" s="20"/>
      <c r="B5" s="79" t="s">
        <v>70</v>
      </c>
      <c r="C5" s="80" t="s">
        <v>53</v>
      </c>
      <c r="D5" s="80" t="s">
        <v>63</v>
      </c>
      <c r="E5" s="79" t="s">
        <v>62</v>
      </c>
      <c r="F5" s="80" t="s">
        <v>377</v>
      </c>
      <c r="G5" s="80" t="s">
        <v>298</v>
      </c>
      <c r="H5" s="80" t="s">
        <v>344</v>
      </c>
      <c r="I5" s="80" t="s">
        <v>297</v>
      </c>
      <c r="J5" s="81" t="s">
        <v>378</v>
      </c>
      <c r="K5" s="2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1.0" customHeight="1">
      <c r="A6" s="20"/>
      <c r="B6" s="67" t="s">
        <v>51</v>
      </c>
      <c r="C6" s="68" t="s">
        <v>62</v>
      </c>
      <c r="D6" s="68" t="s">
        <v>80</v>
      </c>
      <c r="E6" s="68" t="s">
        <v>308</v>
      </c>
      <c r="F6" s="68" t="s">
        <v>379</v>
      </c>
      <c r="G6" s="68" t="s">
        <v>300</v>
      </c>
      <c r="H6" s="68" t="s">
        <v>44</v>
      </c>
      <c r="I6" s="68" t="s">
        <v>310</v>
      </c>
      <c r="J6" s="82" t="s">
        <v>60</v>
      </c>
      <c r="K6" s="2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1.0" customHeight="1">
      <c r="A7" s="20"/>
      <c r="B7" s="79" t="s">
        <v>101</v>
      </c>
      <c r="C7" s="80" t="s">
        <v>380</v>
      </c>
      <c r="D7" s="80" t="s">
        <v>54</v>
      </c>
      <c r="E7" s="79" t="s">
        <v>315</v>
      </c>
      <c r="F7" s="80" t="s">
        <v>381</v>
      </c>
      <c r="G7" s="80" t="s">
        <v>305</v>
      </c>
      <c r="H7" s="80" t="s">
        <v>194</v>
      </c>
      <c r="I7" s="80" t="s">
        <v>321</v>
      </c>
      <c r="J7" s="81" t="s">
        <v>179</v>
      </c>
      <c r="K7" s="2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1.0" customHeight="1">
      <c r="A8" s="20"/>
      <c r="B8" s="67" t="s">
        <v>139</v>
      </c>
      <c r="C8" s="68" t="s">
        <v>95</v>
      </c>
      <c r="D8" s="68" t="s">
        <v>72</v>
      </c>
      <c r="E8" s="68" t="s">
        <v>319</v>
      </c>
      <c r="F8" s="68" t="s">
        <v>382</v>
      </c>
      <c r="G8" s="67" t="s">
        <v>302</v>
      </c>
      <c r="H8" s="68" t="s">
        <v>305</v>
      </c>
      <c r="I8" s="68" t="s">
        <v>383</v>
      </c>
      <c r="J8" s="82" t="s">
        <v>384</v>
      </c>
      <c r="K8" s="2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1.0" customHeight="1">
      <c r="A9" s="20"/>
      <c r="B9" s="79" t="s">
        <v>385</v>
      </c>
      <c r="C9" s="79"/>
      <c r="D9" s="80" t="s">
        <v>116</v>
      </c>
      <c r="E9" s="80" t="s">
        <v>310</v>
      </c>
      <c r="F9" s="80" t="s">
        <v>95</v>
      </c>
      <c r="G9" s="80" t="s">
        <v>43</v>
      </c>
      <c r="H9" s="80" t="s">
        <v>336</v>
      </c>
      <c r="I9" s="80" t="s">
        <v>386</v>
      </c>
      <c r="J9" s="81" t="s">
        <v>93</v>
      </c>
      <c r="K9" s="2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1.0" customHeight="1">
      <c r="A10" s="20"/>
      <c r="B10" s="67"/>
      <c r="C10" s="67"/>
      <c r="D10" s="67"/>
      <c r="E10" s="67"/>
      <c r="F10" s="67"/>
      <c r="G10" s="68"/>
      <c r="H10" s="68" t="s">
        <v>350</v>
      </c>
      <c r="I10" s="67"/>
      <c r="J10" s="82" t="s">
        <v>166</v>
      </c>
      <c r="K10" s="2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1.0" customHeight="1">
      <c r="A11" s="20"/>
      <c r="B11" s="79"/>
      <c r="C11" s="79"/>
      <c r="D11" s="79"/>
      <c r="E11" s="79"/>
      <c r="F11" s="79"/>
      <c r="G11" s="79"/>
      <c r="H11" s="79"/>
      <c r="I11" s="79"/>
      <c r="J11" s="81" t="s">
        <v>186</v>
      </c>
      <c r="K11" s="2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1.0" customHeight="1">
      <c r="A12" s="20"/>
      <c r="B12" s="67"/>
      <c r="C12" s="67"/>
      <c r="D12" s="67"/>
      <c r="E12" s="67"/>
      <c r="F12" s="67"/>
      <c r="G12" s="67"/>
      <c r="H12" s="67"/>
      <c r="I12" s="67"/>
      <c r="J12" s="82" t="s">
        <v>86</v>
      </c>
      <c r="K12" s="2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1.0" customHeight="1">
      <c r="A13" s="20"/>
      <c r="B13" s="79"/>
      <c r="C13" s="79"/>
      <c r="D13" s="79"/>
      <c r="E13" s="79"/>
      <c r="F13" s="79"/>
      <c r="G13" s="79"/>
      <c r="H13" s="79"/>
      <c r="I13" s="79"/>
      <c r="J13" s="81" t="s">
        <v>387</v>
      </c>
      <c r="K13" s="2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1.0" customHeight="1">
      <c r="A14" s="20"/>
      <c r="B14" s="67"/>
      <c r="C14" s="67"/>
      <c r="D14" s="67"/>
      <c r="E14" s="67"/>
      <c r="F14" s="67"/>
      <c r="G14" s="67"/>
      <c r="H14" s="67"/>
      <c r="I14" s="67"/>
      <c r="J14" s="82" t="s">
        <v>388</v>
      </c>
      <c r="K14" s="2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1.0" customHeight="1">
      <c r="A15" s="20"/>
      <c r="B15" s="83"/>
      <c r="C15" s="83"/>
      <c r="D15" s="83"/>
      <c r="E15" s="83"/>
      <c r="F15" s="83"/>
      <c r="G15" s="83"/>
      <c r="H15" s="83"/>
      <c r="I15" s="83"/>
      <c r="J15" s="81" t="s">
        <v>152</v>
      </c>
      <c r="K15" s="2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1.0" customHeight="1">
      <c r="A16" s="20"/>
      <c r="B16" s="83"/>
      <c r="C16" s="83"/>
      <c r="D16" s="83"/>
      <c r="E16" s="83"/>
      <c r="F16" s="83"/>
      <c r="G16" s="83"/>
      <c r="H16" s="83"/>
      <c r="I16" s="83"/>
      <c r="J16" s="82" t="s">
        <v>263</v>
      </c>
      <c r="K16" s="20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1.0" customHeight="1">
      <c r="A17" s="20"/>
      <c r="B17" s="83"/>
      <c r="C17" s="83"/>
      <c r="D17" s="83"/>
      <c r="E17" s="83"/>
      <c r="F17" s="83"/>
      <c r="G17" s="83"/>
      <c r="H17" s="83"/>
      <c r="I17" s="83"/>
      <c r="J17" s="81" t="s">
        <v>138</v>
      </c>
      <c r="K17" s="20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1.0" customHeight="1">
      <c r="A18" s="20"/>
      <c r="B18" s="83"/>
      <c r="C18" s="83"/>
      <c r="D18" s="83"/>
      <c r="E18" s="83"/>
      <c r="F18" s="83"/>
      <c r="G18" s="83"/>
      <c r="H18" s="83"/>
      <c r="I18" s="83"/>
      <c r="J18" s="82" t="s">
        <v>389</v>
      </c>
      <c r="K18" s="20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1.0" customHeight="1">
      <c r="A19" s="20"/>
      <c r="B19" s="83"/>
      <c r="C19" s="83"/>
      <c r="D19" s="83"/>
      <c r="E19" s="83"/>
      <c r="F19" s="83"/>
      <c r="G19" s="83"/>
      <c r="H19" s="83"/>
      <c r="I19" s="83"/>
      <c r="J19" s="81" t="s">
        <v>390</v>
      </c>
      <c r="K19" s="20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1.0" customHeight="1">
      <c r="A20" s="20"/>
      <c r="B20" s="83"/>
      <c r="C20" s="83"/>
      <c r="D20" s="83"/>
      <c r="E20" s="83"/>
      <c r="F20" s="83"/>
      <c r="G20" s="83"/>
      <c r="H20" s="83"/>
      <c r="I20" s="83"/>
      <c r="J20" s="82" t="s">
        <v>391</v>
      </c>
      <c r="K20" s="20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1.0" customHeight="1">
      <c r="A21" s="20"/>
      <c r="B21" s="83"/>
      <c r="C21" s="83"/>
      <c r="D21" s="83"/>
      <c r="E21" s="83"/>
      <c r="F21" s="83"/>
      <c r="G21" s="83"/>
      <c r="H21" s="83"/>
      <c r="I21" s="83"/>
      <c r="J21" s="81" t="s">
        <v>392</v>
      </c>
      <c r="K21" s="20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1.0" customHeight="1">
      <c r="A22" s="20"/>
      <c r="B22" s="83"/>
      <c r="C22" s="83"/>
      <c r="D22" s="83"/>
      <c r="E22" s="83"/>
      <c r="F22" s="83"/>
      <c r="G22" s="83"/>
      <c r="H22" s="83"/>
      <c r="I22" s="83"/>
      <c r="J22" s="82" t="s">
        <v>393</v>
      </c>
      <c r="K22" s="20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1.0" customHeight="1">
      <c r="A23" s="20"/>
      <c r="B23" s="83"/>
      <c r="C23" s="83"/>
      <c r="D23" s="83"/>
      <c r="E23" s="83"/>
      <c r="F23" s="83"/>
      <c r="G23" s="83"/>
      <c r="H23" s="83"/>
      <c r="I23" s="83"/>
      <c r="J23" s="81" t="s">
        <v>69</v>
      </c>
      <c r="K23" s="20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1.0" customHeight="1">
      <c r="A24" s="20"/>
      <c r="B24" s="83"/>
      <c r="C24" s="83"/>
      <c r="D24" s="83"/>
      <c r="E24" s="83"/>
      <c r="F24" s="83"/>
      <c r="G24" s="83"/>
      <c r="H24" s="83"/>
      <c r="I24" s="83"/>
      <c r="J24" s="82" t="s">
        <v>159</v>
      </c>
      <c r="K24" s="2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1.0" customHeight="1">
      <c r="A25" s="20"/>
      <c r="B25" s="83"/>
      <c r="C25" s="83"/>
      <c r="D25" s="83"/>
      <c r="E25" s="83"/>
      <c r="F25" s="83"/>
      <c r="G25" s="83"/>
      <c r="H25" s="83"/>
      <c r="I25" s="83"/>
      <c r="J25" s="81" t="s">
        <v>78</v>
      </c>
      <c r="K25" s="20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1.0" customHeight="1">
      <c r="A26" s="20"/>
      <c r="B26" s="83"/>
      <c r="C26" s="83"/>
      <c r="D26" s="83"/>
      <c r="E26" s="83"/>
      <c r="F26" s="83"/>
      <c r="G26" s="83"/>
      <c r="H26" s="83"/>
      <c r="I26" s="83"/>
      <c r="J26" s="82" t="s">
        <v>394</v>
      </c>
      <c r="K26" s="20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1.0" customHeight="1">
      <c r="A27" s="20"/>
      <c r="B27" s="83"/>
      <c r="C27" s="83"/>
      <c r="D27" s="83"/>
      <c r="E27" s="83"/>
      <c r="F27" s="83"/>
      <c r="G27" s="83"/>
      <c r="H27" s="83"/>
      <c r="I27" s="83"/>
      <c r="J27" s="81" t="s">
        <v>395</v>
      </c>
      <c r="K27" s="20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1.0" customHeight="1">
      <c r="A28" s="20"/>
      <c r="B28" s="83"/>
      <c r="C28" s="83"/>
      <c r="D28" s="83"/>
      <c r="E28" s="83"/>
      <c r="F28" s="83"/>
      <c r="G28" s="83"/>
      <c r="H28" s="83"/>
      <c r="I28" s="83"/>
      <c r="J28" s="82" t="s">
        <v>108</v>
      </c>
      <c r="K28" s="20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1.0" customHeight="1">
      <c r="A29" s="20"/>
      <c r="B29" s="83"/>
      <c r="C29" s="83"/>
      <c r="D29" s="83"/>
      <c r="E29" s="83"/>
      <c r="F29" s="83"/>
      <c r="G29" s="83"/>
      <c r="H29" s="83"/>
      <c r="I29" s="83"/>
      <c r="J29" s="81" t="s">
        <v>200</v>
      </c>
      <c r="K29" s="20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1.0" customHeight="1">
      <c r="A30" s="20"/>
      <c r="B30" s="83"/>
      <c r="C30" s="83"/>
      <c r="D30" s="83"/>
      <c r="E30" s="83"/>
      <c r="F30" s="83"/>
      <c r="G30" s="83"/>
      <c r="H30" s="83"/>
      <c r="I30" s="83"/>
      <c r="J30" s="82" t="s">
        <v>396</v>
      </c>
      <c r="K30" s="20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1.0" customHeight="1">
      <c r="A31" s="20"/>
      <c r="B31" s="83"/>
      <c r="C31" s="83"/>
      <c r="D31" s="83"/>
      <c r="E31" s="83"/>
      <c r="F31" s="83"/>
      <c r="G31" s="83"/>
      <c r="H31" s="83"/>
      <c r="I31" s="83"/>
      <c r="J31" s="81" t="s">
        <v>397</v>
      </c>
      <c r="K31" s="20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</sheetData>
  <autoFilter ref="$B$4:$J$31"/>
  <mergeCells count="1">
    <mergeCell ref="F2:H2"/>
  </mergeCells>
  <printOptions gridLines="1" horizontalCentered="1"/>
  <pageMargins bottom="0.75" footer="0.0" header="0.0" left="0.25" right="0.25" top="0.25"/>
  <pageSetup fitToHeight="0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2019-06-12T18:07:58Z</dcterms:created>
  <dc:creator>Alex</dc:creator>
</cp:coreProperties>
</file>